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Enunciado" sheetId="4" r:id="rId1"/>
    <sheet name="Renta agraria" sheetId="1" r:id="rId2"/>
    <sheet name="Censo agrario" sheetId="2" r:id="rId3"/>
    <sheet name="Resultado final" sheetId="3" r:id="rId4"/>
  </sheets>
  <calcPr calcId="125725"/>
</workbook>
</file>

<file path=xl/calcChain.xml><?xml version="1.0" encoding="utf-8"?>
<calcChain xmlns="http://schemas.openxmlformats.org/spreadsheetml/2006/main">
  <c r="L28" i="3"/>
  <c r="K28"/>
  <c r="L27"/>
  <c r="N27"/>
  <c r="K27"/>
  <c r="L26"/>
  <c r="N26"/>
  <c r="K26"/>
  <c r="N29"/>
  <c r="N28"/>
  <c r="N25"/>
  <c r="O23"/>
  <c r="O22"/>
  <c r="O21"/>
  <c r="O7"/>
  <c r="O6"/>
  <c r="O5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F29" i="2"/>
  <c r="F28"/>
  <c r="F26"/>
  <c r="F27"/>
  <c r="F25"/>
  <c r="G23"/>
  <c r="G22"/>
  <c r="G21"/>
  <c r="G6"/>
  <c r="G7"/>
  <c r="G5"/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9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9"/>
</calcChain>
</file>

<file path=xl/sharedStrings.xml><?xml version="1.0" encoding="utf-8"?>
<sst xmlns="http://schemas.openxmlformats.org/spreadsheetml/2006/main" count="166" uniqueCount="85">
  <si>
    <t>Indicadores económicos agrarios</t>
  </si>
  <si>
    <t xml:space="preserve">  Macromagnitudes agrarias. Serie 1990-2009</t>
  </si>
  <si>
    <t>Cuenta de producción de la agricultura por indicador y periodo.</t>
  </si>
  <si>
    <t>Unidades:Valores corrientes a precios básicos en millones de euros</t>
  </si>
  <si>
    <t>1990</t>
  </si>
  <si>
    <t>2009 (2)</t>
  </si>
  <si>
    <t>A. PRODUCCIÓN DE LA RAMA AGRARIA</t>
  </si>
  <si>
    <t>Producción vegetal</t>
  </si>
  <si>
    <t>Cereales</t>
  </si>
  <si>
    <t>Plantas industriales (3)</t>
  </si>
  <si>
    <t>Plantas forrajeras</t>
  </si>
  <si>
    <t>Hortalizas (4)</t>
  </si>
  <si>
    <t>Patata</t>
  </si>
  <si>
    <t>Frutas (5)</t>
  </si>
  <si>
    <t>Vino y mosto</t>
  </si>
  <si>
    <t>Aceite de oliva</t>
  </si>
  <si>
    <t>Otros productos vegetales</t>
  </si>
  <si>
    <t>Producción animal</t>
  </si>
  <si>
    <t>Carne y ganado</t>
  </si>
  <si>
    <t>Bovino</t>
  </si>
  <si>
    <t>Porcino</t>
  </si>
  <si>
    <t>Equino</t>
  </si>
  <si>
    <t>Ovino y caprino</t>
  </si>
  <si>
    <t>Aves</t>
  </si>
  <si>
    <t>Otras carnes y otro ganado</t>
  </si>
  <si>
    <t>Productos animales</t>
  </si>
  <si>
    <t>Leche</t>
  </si>
  <si>
    <t>Huevos</t>
  </si>
  <si>
    <t>Otros productos animales</t>
  </si>
  <si>
    <t>Producción de servicios</t>
  </si>
  <si>
    <t>Actividades secundarias no agrarias no separables</t>
  </si>
  <si>
    <t>B. CONSUMOS INTERMEDIOS</t>
  </si>
  <si>
    <t>Semillas y plantones</t>
  </si>
  <si>
    <t>Energía y lubricantes</t>
  </si>
  <si>
    <t>Fertilizantes y enmiendas</t>
  </si>
  <si>
    <t>Productos fitosanitarios</t>
  </si>
  <si>
    <t>Gastos veterinarios</t>
  </si>
  <si>
    <t>Piensos</t>
  </si>
  <si>
    <t>Mantenimiento de material</t>
  </si>
  <si>
    <t>Mantenimiento de edificios</t>
  </si>
  <si>
    <t>Servicios agrícolas</t>
  </si>
  <si>
    <t>Servicios de Intermediación Financiera</t>
  </si>
  <si>
    <t>..</t>
  </si>
  <si>
    <t>Otros bienes y servicios</t>
  </si>
  <si>
    <t>C= (A-B) VALOR AÑADIDO BRUTO</t>
  </si>
  <si>
    <t>D. AMORTIZACIONES</t>
  </si>
  <si>
    <t>E. OTRAS SUBVENCIONES</t>
  </si>
  <si>
    <t>F. OTROS IMPUESTOS</t>
  </si>
  <si>
    <t>G= (C-D+E-F) RENTA AGRARIA</t>
  </si>
  <si>
    <t>Tasa</t>
  </si>
  <si>
    <t>var.</t>
  </si>
  <si>
    <t>tasa</t>
  </si>
  <si>
    <t>crec.ac.</t>
  </si>
  <si>
    <t>Censo agrario 1989</t>
  </si>
  <si>
    <t>Censo agrario 1999</t>
  </si>
  <si>
    <t>Variación %</t>
  </si>
  <si>
    <t>Número de Explotaciones</t>
  </si>
  <si>
    <t>Superficie total (ST)</t>
  </si>
  <si>
    <t>Superficie agricola utilizada (SAU)</t>
  </si>
  <si>
    <t>-Tierras labradas (TL)</t>
  </si>
  <si>
    <t>- Herbáceos y barbechos</t>
  </si>
  <si>
    <t>- Frutales</t>
  </si>
  <si>
    <t>- Olivar</t>
  </si>
  <si>
    <t>- Viñedo</t>
  </si>
  <si>
    <t>- Otros leñosos</t>
  </si>
  <si>
    <t>-Pastos permanentes</t>
  </si>
  <si>
    <t>Ganadería (núm. cabezas)</t>
  </si>
  <si>
    <t>- Bovinos</t>
  </si>
  <si>
    <t>- Ovinos</t>
  </si>
  <si>
    <t>- Porcinos</t>
  </si>
  <si>
    <t>- Aves (miles)</t>
  </si>
  <si>
    <t>Unidades de trabajo año (UTA)</t>
  </si>
  <si>
    <t>Totales</t>
  </si>
  <si>
    <t>- Familiar</t>
  </si>
  <si>
    <t>- No familiar</t>
  </si>
  <si>
    <t>Indicadores estructurales</t>
  </si>
  <si>
    <t>ST/Explot.</t>
  </si>
  <si>
    <t>SAU/Explot.</t>
  </si>
  <si>
    <t>SAU/ST (%)</t>
  </si>
  <si>
    <t>UTA/Explot</t>
  </si>
  <si>
    <t>UTA FAM /UTA TOT</t>
  </si>
  <si>
    <t>Principales resultados del censo agrario 1989 y 1999, 2009</t>
  </si>
  <si>
    <t>SAU / UTA</t>
  </si>
  <si>
    <t xml:space="preserve">A) Obtenga la participación de cada componente de la renta agraria. </t>
  </si>
  <si>
    <t>B) Calcule indicadores estructurales que permitan observar la variación de la agricultura desde 1999 a 2009</t>
  </si>
</sst>
</file>

<file path=xl/styles.xml><?xml version="1.0" encoding="utf-8"?>
<styleSheet xmlns="http://schemas.openxmlformats.org/spreadsheetml/2006/main">
  <numFmts count="2">
    <numFmt numFmtId="164" formatCode="_-* #,##0\ _P_t_s_-;\-* #,##0\ _P_t_s_-;_-* &quot;-&quot;\ _P_t_s_-;_-@_-"/>
    <numFmt numFmtId="165" formatCode="0.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b/>
      <sz val="10"/>
      <color rgb="FFFF0000"/>
      <name val="Univers"/>
      <family val="2"/>
    </font>
    <font>
      <sz val="10"/>
      <color rgb="FFFF0000"/>
      <name val="Arial"/>
      <family val="2"/>
    </font>
    <font>
      <sz val="10"/>
      <color rgb="FFFF000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1" fillId="0" borderId="0"/>
    <xf numFmtId="164" fontId="1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1"/>
    <xf numFmtId="0" fontId="6" fillId="2" borderId="2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7" fillId="0" borderId="3" xfId="1" applyFont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2" fillId="0" borderId="0" xfId="0" applyFont="1"/>
    <xf numFmtId="0" fontId="10" fillId="0" borderId="0" xfId="1" applyFont="1" applyBorder="1" applyAlignment="1">
      <alignment horizontal="right"/>
    </xf>
    <xf numFmtId="0" fontId="0" fillId="0" borderId="0" xfId="0" applyFont="1"/>
    <xf numFmtId="49" fontId="15" fillId="0" borderId="0" xfId="2" applyNumberFormat="1" applyFont="1"/>
    <xf numFmtId="0" fontId="11" fillId="0" borderId="0" xfId="2"/>
    <xf numFmtId="3" fontId="13" fillId="0" borderId="0" xfId="2" applyNumberFormat="1" applyFont="1"/>
    <xf numFmtId="49" fontId="14" fillId="0" borderId="0" xfId="2" applyNumberFormat="1" applyFont="1"/>
    <xf numFmtId="0" fontId="13" fillId="0" borderId="4" xfId="2" applyFont="1" applyBorder="1"/>
    <xf numFmtId="3" fontId="13" fillId="0" borderId="4" xfId="2" applyNumberFormat="1" applyFont="1" applyBorder="1"/>
    <xf numFmtId="1" fontId="13" fillId="0" borderId="4" xfId="2" applyNumberFormat="1" applyFont="1" applyBorder="1"/>
    <xf numFmtId="0" fontId="13" fillId="0" borderId="5" xfId="2" applyFont="1" applyBorder="1"/>
    <xf numFmtId="3" fontId="14" fillId="0" borderId="5" xfId="2" applyNumberFormat="1" applyFont="1" applyBorder="1"/>
    <xf numFmtId="1" fontId="14" fillId="0" borderId="5" xfId="2" applyNumberFormat="1" applyFont="1" applyBorder="1"/>
    <xf numFmtId="49" fontId="13" fillId="0" borderId="0" xfId="2" applyNumberFormat="1" applyFont="1"/>
    <xf numFmtId="165" fontId="13" fillId="0" borderId="0" xfId="2" applyNumberFormat="1" applyFont="1"/>
    <xf numFmtId="0" fontId="16" fillId="0" borderId="0" xfId="2" applyFont="1"/>
    <xf numFmtId="3" fontId="17" fillId="0" borderId="0" xfId="2" applyNumberFormat="1" applyFont="1"/>
    <xf numFmtId="165" fontId="17" fillId="0" borderId="0" xfId="2" applyNumberFormat="1" applyFont="1"/>
    <xf numFmtId="0" fontId="1" fillId="0" borderId="0" xfId="0" applyFont="1"/>
    <xf numFmtId="49" fontId="17" fillId="0" borderId="0" xfId="2" applyNumberFormat="1" applyFont="1"/>
    <xf numFmtId="2" fontId="1" fillId="0" borderId="0" xfId="0" applyNumberFormat="1" applyFont="1"/>
    <xf numFmtId="0" fontId="0" fillId="0" borderId="0" xfId="0"/>
    <xf numFmtId="0" fontId="11" fillId="0" borderId="0" xfId="2"/>
    <xf numFmtId="3" fontId="13" fillId="0" borderId="0" xfId="2" applyNumberFormat="1" applyFont="1"/>
    <xf numFmtId="4" fontId="12" fillId="0" borderId="0" xfId="2" applyNumberFormat="1" applyFont="1"/>
    <xf numFmtId="49" fontId="14" fillId="0" borderId="0" xfId="2" applyNumberFormat="1" applyFont="1"/>
    <xf numFmtId="0" fontId="13" fillId="0" borderId="4" xfId="2" applyFont="1" applyBorder="1"/>
    <xf numFmtId="3" fontId="13" fillId="0" borderId="4" xfId="2" applyNumberFormat="1" applyFont="1" applyBorder="1"/>
    <xf numFmtId="1" fontId="13" fillId="0" borderId="4" xfId="2" applyNumberFormat="1" applyFont="1" applyBorder="1"/>
    <xf numFmtId="0" fontId="13" fillId="0" borderId="5" xfId="2" applyFont="1" applyBorder="1"/>
    <xf numFmtId="3" fontId="14" fillId="0" borderId="5" xfId="2" applyNumberFormat="1" applyFont="1" applyBorder="1"/>
    <xf numFmtId="1" fontId="14" fillId="0" borderId="5" xfId="2" applyNumberFormat="1" applyFont="1" applyBorder="1"/>
    <xf numFmtId="49" fontId="13" fillId="0" borderId="0" xfId="2" applyNumberFormat="1" applyFont="1"/>
    <xf numFmtId="165" fontId="13" fillId="0" borderId="0" xfId="2" applyNumberFormat="1" applyFont="1"/>
    <xf numFmtId="49" fontId="14" fillId="0" borderId="0" xfId="2" applyNumberFormat="1" applyFont="1" applyBorder="1"/>
    <xf numFmtId="3" fontId="13" fillId="0" borderId="0" xfId="2" applyNumberFormat="1" applyFont="1" applyBorder="1"/>
    <xf numFmtId="1" fontId="13" fillId="0" borderId="0" xfId="2" applyNumberFormat="1" applyFont="1" applyBorder="1"/>
    <xf numFmtId="2" fontId="0" fillId="0" borderId="0" xfId="0" applyNumberFormat="1"/>
    <xf numFmtId="49" fontId="17" fillId="0" borderId="0" xfId="2" applyNumberFormat="1" applyFont="1" applyBorder="1"/>
    <xf numFmtId="0" fontId="17" fillId="0" borderId="0" xfId="2" applyFont="1" applyBorder="1"/>
    <xf numFmtId="3" fontId="17" fillId="0" borderId="0" xfId="2" applyNumberFormat="1" applyFont="1" applyBorder="1"/>
    <xf numFmtId="165" fontId="17" fillId="0" borderId="0" xfId="2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0" fontId="11" fillId="0" borderId="0" xfId="2" applyBorder="1"/>
    <xf numFmtId="2" fontId="0" fillId="0" borderId="0" xfId="0" applyNumberFormat="1" applyBorder="1"/>
    <xf numFmtId="0" fontId="0" fillId="0" borderId="0" xfId="0" applyBorder="1"/>
    <xf numFmtId="165" fontId="13" fillId="0" borderId="0" xfId="2" applyNumberFormat="1" applyFont="1" applyBorder="1"/>
    <xf numFmtId="0" fontId="13" fillId="0" borderId="0" xfId="2" applyFont="1" applyBorder="1"/>
    <xf numFmtId="0" fontId="9" fillId="0" borderId="3" xfId="1" applyFont="1" applyBorder="1" applyAlignment="1">
      <alignment horizontal="right"/>
    </xf>
    <xf numFmtId="49" fontId="17" fillId="0" borderId="0" xfId="2" applyNumberFormat="1" applyFont="1" applyFill="1" applyBorder="1"/>
    <xf numFmtId="2" fontId="13" fillId="0" borderId="0" xfId="2" applyNumberFormat="1" applyFont="1" applyBorder="1"/>
    <xf numFmtId="0" fontId="9" fillId="0" borderId="3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4" fillId="2" borderId="0" xfId="1" applyFont="1" applyFill="1" applyAlignment="1">
      <alignment horizontal="left" wrapText="1"/>
    </xf>
    <xf numFmtId="0" fontId="3" fillId="0" borderId="0" xfId="1"/>
    <xf numFmtId="0" fontId="5" fillId="3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2" borderId="1" xfId="1" applyFont="1" applyFill="1" applyBorder="1" applyAlignment="1">
      <alignment horizontal="left"/>
    </xf>
  </cellXfs>
  <cellStyles count="4">
    <cellStyle name="Millares [0]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>
      <selection activeCell="C11" sqref="C11"/>
    </sheetView>
  </sheetViews>
  <sheetFormatPr baseColWidth="10" defaultRowHeight="15"/>
  <sheetData>
    <row r="1" spans="1:1">
      <c r="A1" s="8" t="s">
        <v>83</v>
      </c>
    </row>
    <row r="2" spans="1:1">
      <c r="A2" s="8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sqref="A1:G50"/>
    </sheetView>
  </sheetViews>
  <sheetFormatPr baseColWidth="10" defaultRowHeight="15"/>
  <cols>
    <col min="1" max="1" width="37.5703125" customWidth="1"/>
    <col min="3" max="5" width="13.5703125" customWidth="1"/>
    <col min="6" max="6" width="5.140625" customWidth="1"/>
    <col min="7" max="7" width="6.28515625" customWidth="1"/>
  </cols>
  <sheetData>
    <row r="1" spans="1:7">
      <c r="A1" s="62" t="s">
        <v>0</v>
      </c>
      <c r="B1" s="63"/>
      <c r="C1" s="63"/>
      <c r="D1" s="1"/>
      <c r="E1" s="1"/>
    </row>
    <row r="2" spans="1:7">
      <c r="A2" s="64" t="s">
        <v>1</v>
      </c>
      <c r="B2" s="63"/>
      <c r="C2" s="63"/>
      <c r="D2" s="1"/>
      <c r="E2" s="1"/>
    </row>
    <row r="4" spans="1:7">
      <c r="A4" s="65" t="s">
        <v>2</v>
      </c>
      <c r="B4" s="63"/>
      <c r="C4" s="63"/>
      <c r="D4" s="1"/>
      <c r="E4" s="1"/>
    </row>
    <row r="5" spans="1:7">
      <c r="A5" s="66" t="s">
        <v>3</v>
      </c>
      <c r="B5" s="63"/>
      <c r="C5" s="63"/>
      <c r="D5" s="1"/>
      <c r="E5" s="1"/>
    </row>
    <row r="7" spans="1:7">
      <c r="F7" t="s">
        <v>49</v>
      </c>
      <c r="G7" t="s">
        <v>51</v>
      </c>
    </row>
    <row r="8" spans="1:7">
      <c r="A8" s="1"/>
      <c r="B8" s="67" t="s">
        <v>4</v>
      </c>
      <c r="C8" s="67" t="s">
        <v>5</v>
      </c>
      <c r="D8" s="5"/>
      <c r="E8" s="5"/>
      <c r="F8" t="s">
        <v>50</v>
      </c>
      <c r="G8" t="s">
        <v>52</v>
      </c>
    </row>
    <row r="9" spans="1:7" s="8" customFormat="1">
      <c r="A9" s="6" t="s">
        <v>6</v>
      </c>
      <c r="B9" s="60">
        <v>24322.2</v>
      </c>
      <c r="C9" s="60">
        <v>38550.9</v>
      </c>
      <c r="D9" s="7">
        <f>B9/B$50*100</f>
        <v>176.68698286320347</v>
      </c>
      <c r="E9" s="7">
        <f t="shared" ref="E9:E50" si="0">C9/C$50*100</f>
        <v>166.27446075281108</v>
      </c>
      <c r="F9" s="8">
        <f>(C9/B9-1)*100</f>
        <v>58.500875743148242</v>
      </c>
      <c r="G9" s="8">
        <f>((C9/B9)^(1/19)-1)*100</f>
        <v>2.4537791119405128</v>
      </c>
    </row>
    <row r="10" spans="1:7">
      <c r="A10" s="2" t="s">
        <v>7</v>
      </c>
      <c r="B10" s="61">
        <v>14857.4</v>
      </c>
      <c r="C10" s="61">
        <v>23603.7</v>
      </c>
      <c r="D10" s="9">
        <f t="shared" ref="D10:D50" si="1">B10/B$50*100</f>
        <v>107.93058108196459</v>
      </c>
      <c r="E10" s="9">
        <f t="shared" si="0"/>
        <v>101.80546989230153</v>
      </c>
      <c r="F10" s="10">
        <f t="shared" ref="F10:F50" si="2">(C10/B10-1)*100</f>
        <v>58.86830804851455</v>
      </c>
      <c r="G10" s="8">
        <f t="shared" ref="G10:G50" si="3">((C10/B10)^(1/19)-1)*100</f>
        <v>2.4662656952026518</v>
      </c>
    </row>
    <row r="11" spans="1:7">
      <c r="A11" s="2" t="s">
        <v>8</v>
      </c>
      <c r="B11" s="61">
        <v>2574.8000000000002</v>
      </c>
      <c r="C11" s="61">
        <v>3431.2</v>
      </c>
      <c r="D11" s="9">
        <f t="shared" si="1"/>
        <v>18.704461088066719</v>
      </c>
      <c r="E11" s="9">
        <f t="shared" si="0"/>
        <v>14.79915980521973</v>
      </c>
      <c r="F11" s="10">
        <f t="shared" si="2"/>
        <v>33.260835793071287</v>
      </c>
      <c r="G11" s="8">
        <f t="shared" si="3"/>
        <v>1.5227308289864627</v>
      </c>
    </row>
    <row r="12" spans="1:7">
      <c r="A12" s="2" t="s">
        <v>9</v>
      </c>
      <c r="B12" s="61">
        <v>1210.4000000000001</v>
      </c>
      <c r="C12" s="61">
        <v>845.5</v>
      </c>
      <c r="D12" s="9">
        <f t="shared" si="1"/>
        <v>8.7928692329485614</v>
      </c>
      <c r="E12" s="9">
        <f t="shared" si="0"/>
        <v>3.6467386381771059</v>
      </c>
      <c r="F12" s="10">
        <f t="shared" si="2"/>
        <v>-30.147058823529417</v>
      </c>
      <c r="G12" s="8">
        <f t="shared" si="3"/>
        <v>-1.8705884400043948</v>
      </c>
    </row>
    <row r="13" spans="1:7">
      <c r="A13" s="2" t="s">
        <v>10</v>
      </c>
      <c r="B13" s="61">
        <v>646.29999999999995</v>
      </c>
      <c r="C13" s="61">
        <v>722.9</v>
      </c>
      <c r="D13" s="9">
        <f t="shared" si="1"/>
        <v>4.6950027968065546</v>
      </c>
      <c r="E13" s="9">
        <f t="shared" si="0"/>
        <v>3.1179507528542039</v>
      </c>
      <c r="F13" s="10">
        <f t="shared" si="2"/>
        <v>11.852081076899278</v>
      </c>
      <c r="G13" s="8">
        <f t="shared" si="3"/>
        <v>0.59125212951978146</v>
      </c>
    </row>
    <row r="14" spans="1:7">
      <c r="A14" s="2" t="s">
        <v>11</v>
      </c>
      <c r="B14" s="61">
        <v>4562.3</v>
      </c>
      <c r="C14" s="61">
        <v>8629.6</v>
      </c>
      <c r="D14" s="9">
        <f t="shared" si="1"/>
        <v>33.142520903404836</v>
      </c>
      <c r="E14" s="9">
        <f t="shared" si="0"/>
        <v>37.220456241292901</v>
      </c>
      <c r="F14" s="10">
        <f t="shared" si="2"/>
        <v>89.150209324244358</v>
      </c>
      <c r="G14" s="8">
        <f t="shared" si="3"/>
        <v>3.4114863431884856</v>
      </c>
    </row>
    <row r="15" spans="1:7">
      <c r="A15" s="2" t="s">
        <v>12</v>
      </c>
      <c r="B15" s="61">
        <v>728.6</v>
      </c>
      <c r="C15" s="61">
        <v>356.4</v>
      </c>
      <c r="D15" s="9">
        <f t="shared" si="1"/>
        <v>5.292865600732255</v>
      </c>
      <c r="E15" s="9">
        <f t="shared" si="0"/>
        <v>1.5371941462404735</v>
      </c>
      <c r="F15" s="10">
        <f t="shared" si="2"/>
        <v>-51.08427120505079</v>
      </c>
      <c r="G15" s="8">
        <f t="shared" si="3"/>
        <v>-3.6935918453235295</v>
      </c>
    </row>
    <row r="16" spans="1:7">
      <c r="A16" s="2" t="s">
        <v>13</v>
      </c>
      <c r="B16" s="61">
        <v>3142.4</v>
      </c>
      <c r="C16" s="61">
        <v>6042.4</v>
      </c>
      <c r="D16" s="9">
        <f t="shared" si="1"/>
        <v>22.827753038348938</v>
      </c>
      <c r="E16" s="9">
        <f t="shared" si="0"/>
        <v>26.061565401917612</v>
      </c>
      <c r="F16" s="10">
        <f t="shared" si="2"/>
        <v>92.286150712830946</v>
      </c>
      <c r="G16" s="8">
        <f t="shared" si="3"/>
        <v>3.5010204998316086</v>
      </c>
    </row>
    <row r="17" spans="1:7">
      <c r="A17" s="2" t="s">
        <v>14</v>
      </c>
      <c r="B17" s="61">
        <v>670.2</v>
      </c>
      <c r="C17" s="61">
        <v>1177.5999999999999</v>
      </c>
      <c r="D17" s="9">
        <f t="shared" si="1"/>
        <v>4.8686227362211874</v>
      </c>
      <c r="E17" s="9">
        <f t="shared" si="0"/>
        <v>5.0791240926284553</v>
      </c>
      <c r="F17" s="10">
        <f t="shared" si="2"/>
        <v>75.708743658609336</v>
      </c>
      <c r="G17" s="8">
        <f t="shared" si="3"/>
        <v>3.0110613306648881</v>
      </c>
    </row>
    <row r="18" spans="1:7">
      <c r="A18" s="2" t="s">
        <v>15</v>
      </c>
      <c r="B18" s="61">
        <v>744.7</v>
      </c>
      <c r="C18" s="61">
        <v>1471.9</v>
      </c>
      <c r="D18" s="9">
        <f t="shared" si="1"/>
        <v>5.4098229657772574</v>
      </c>
      <c r="E18" s="9">
        <f t="shared" si="0"/>
        <v>6.3484738042967255</v>
      </c>
      <c r="F18" s="10">
        <f t="shared" si="2"/>
        <v>97.650060427017578</v>
      </c>
      <c r="G18" s="8">
        <f t="shared" si="3"/>
        <v>3.6510065254976132</v>
      </c>
    </row>
    <row r="19" spans="1:7">
      <c r="A19" s="2" t="s">
        <v>16</v>
      </c>
      <c r="B19" s="61">
        <v>577.6</v>
      </c>
      <c r="C19" s="61">
        <v>926.2</v>
      </c>
      <c r="D19" s="9">
        <f t="shared" si="1"/>
        <v>4.1959362763971315</v>
      </c>
      <c r="E19" s="9">
        <f t="shared" si="0"/>
        <v>3.9948070096743171</v>
      </c>
      <c r="F19" s="10">
        <f t="shared" si="2"/>
        <v>60.353185595567858</v>
      </c>
      <c r="G19" s="8">
        <f t="shared" si="3"/>
        <v>2.5164496957813753</v>
      </c>
    </row>
    <row r="20" spans="1:7">
      <c r="A20" s="2" t="s">
        <v>17</v>
      </c>
      <c r="B20" s="61">
        <v>8600</v>
      </c>
      <c r="C20" s="61">
        <v>13428.7</v>
      </c>
      <c r="D20" s="9">
        <f t="shared" si="1"/>
        <v>62.47412045882156</v>
      </c>
      <c r="E20" s="9">
        <f t="shared" si="0"/>
        <v>57.919525902411472</v>
      </c>
      <c r="F20" s="10">
        <f t="shared" si="2"/>
        <v>56.147674418604666</v>
      </c>
      <c r="G20" s="8">
        <f t="shared" si="3"/>
        <v>2.3731531547387386</v>
      </c>
    </row>
    <row r="21" spans="1:7">
      <c r="A21" s="2" t="s">
        <v>18</v>
      </c>
      <c r="B21" s="61">
        <v>6054.4</v>
      </c>
      <c r="C21" s="61">
        <v>9855.5</v>
      </c>
      <c r="D21" s="9">
        <f t="shared" si="1"/>
        <v>43.981780803010381</v>
      </c>
      <c r="E21" s="9">
        <f t="shared" si="0"/>
        <v>42.507903783033072</v>
      </c>
      <c r="F21" s="10">
        <f t="shared" si="2"/>
        <v>62.782439217758991</v>
      </c>
      <c r="G21" s="8">
        <f t="shared" si="3"/>
        <v>2.5976089420249426</v>
      </c>
    </row>
    <row r="22" spans="1:7">
      <c r="A22" s="2" t="s">
        <v>19</v>
      </c>
      <c r="B22" s="61">
        <v>1506.3</v>
      </c>
      <c r="C22" s="61">
        <v>2457</v>
      </c>
      <c r="D22" s="9">
        <f t="shared" si="1"/>
        <v>10.942414842688711</v>
      </c>
      <c r="E22" s="9">
        <f t="shared" si="0"/>
        <v>10.597323280900234</v>
      </c>
      <c r="F22" s="10">
        <f t="shared" si="2"/>
        <v>63.114917347142011</v>
      </c>
      <c r="G22" s="8">
        <f t="shared" si="3"/>
        <v>2.6086273626886536</v>
      </c>
    </row>
    <row r="23" spans="1:7">
      <c r="A23" s="2" t="s">
        <v>20</v>
      </c>
      <c r="B23" s="61">
        <v>2096.5</v>
      </c>
      <c r="C23" s="61">
        <v>4325.6000000000004</v>
      </c>
      <c r="D23" s="9">
        <f t="shared" si="1"/>
        <v>15.229882969990626</v>
      </c>
      <c r="E23" s="9">
        <f t="shared" si="0"/>
        <v>18.656809761441618</v>
      </c>
      <c r="F23" s="10">
        <f t="shared" si="2"/>
        <v>106.32482709277369</v>
      </c>
      <c r="G23" s="8">
        <f t="shared" si="3"/>
        <v>3.885597402757579</v>
      </c>
    </row>
    <row r="24" spans="1:7">
      <c r="A24" s="2" t="s">
        <v>21</v>
      </c>
      <c r="B24" s="61">
        <v>63</v>
      </c>
      <c r="C24" s="61">
        <v>102</v>
      </c>
      <c r="D24" s="9">
        <f t="shared" si="1"/>
        <v>0.45765925452392542</v>
      </c>
      <c r="E24" s="9">
        <f t="shared" si="0"/>
        <v>0.43993771862101094</v>
      </c>
      <c r="F24" s="10">
        <f t="shared" si="2"/>
        <v>61.904761904761905</v>
      </c>
      <c r="G24" s="8">
        <f t="shared" si="3"/>
        <v>2.5684197140211751</v>
      </c>
    </row>
    <row r="25" spans="1:7">
      <c r="A25" s="2" t="s">
        <v>22</v>
      </c>
      <c r="B25" s="61">
        <v>1313.5</v>
      </c>
      <c r="C25" s="61">
        <v>1081.4000000000001</v>
      </c>
      <c r="D25" s="9">
        <f t="shared" si="1"/>
        <v>9.5418322351932687</v>
      </c>
      <c r="E25" s="9">
        <f t="shared" si="0"/>
        <v>4.6642024403604045</v>
      </c>
      <c r="F25" s="10">
        <f t="shared" si="2"/>
        <v>-17.670346402740766</v>
      </c>
      <c r="G25" s="8">
        <f t="shared" si="3"/>
        <v>-1.0181437395709647</v>
      </c>
    </row>
    <row r="26" spans="1:7">
      <c r="A26" s="2" t="s">
        <v>23</v>
      </c>
      <c r="B26" s="61">
        <v>837.8</v>
      </c>
      <c r="C26" s="61">
        <v>1669.1</v>
      </c>
      <c r="D26" s="9">
        <f t="shared" si="1"/>
        <v>6.0861416419070586</v>
      </c>
      <c r="E26" s="9">
        <f t="shared" si="0"/>
        <v>7.1990200602973466</v>
      </c>
      <c r="F26" s="10">
        <f t="shared" si="2"/>
        <v>99.224158510384328</v>
      </c>
      <c r="G26" s="8">
        <f t="shared" si="3"/>
        <v>3.6942899645829863</v>
      </c>
    </row>
    <row r="27" spans="1:7">
      <c r="A27" s="2" t="s">
        <v>24</v>
      </c>
      <c r="B27" s="61">
        <v>237.2</v>
      </c>
      <c r="C27" s="61">
        <v>220.4</v>
      </c>
      <c r="D27" s="9">
        <f t="shared" si="1"/>
        <v>1.7231234154456365</v>
      </c>
      <c r="E27" s="9">
        <f t="shared" si="0"/>
        <v>0.95061052141245883</v>
      </c>
      <c r="F27" s="10">
        <f t="shared" si="2"/>
        <v>-7.0826306913996611</v>
      </c>
      <c r="G27" s="8">
        <f t="shared" si="3"/>
        <v>-0.38588297100020652</v>
      </c>
    </row>
    <row r="28" spans="1:7">
      <c r="A28" s="2" t="s">
        <v>25</v>
      </c>
      <c r="B28" s="61">
        <v>2545.6999999999998</v>
      </c>
      <c r="C28" s="61">
        <v>3573.2</v>
      </c>
      <c r="D28" s="9">
        <f t="shared" si="1"/>
        <v>18.49306609907233</v>
      </c>
      <c r="E28" s="9">
        <f t="shared" si="0"/>
        <v>15.411622119378393</v>
      </c>
      <c r="F28" s="10">
        <f t="shared" si="2"/>
        <v>40.362179361275885</v>
      </c>
      <c r="G28" s="8">
        <f t="shared" si="3"/>
        <v>1.8005221126856208</v>
      </c>
    </row>
    <row r="29" spans="1:7">
      <c r="A29" s="2" t="s">
        <v>26</v>
      </c>
      <c r="B29" s="61">
        <v>1775.3</v>
      </c>
      <c r="C29" s="61">
        <v>2418.1</v>
      </c>
      <c r="D29" s="9">
        <f t="shared" si="1"/>
        <v>12.896547215179757</v>
      </c>
      <c r="E29" s="9">
        <f t="shared" si="0"/>
        <v>10.429543111739868</v>
      </c>
      <c r="F29" s="10">
        <f t="shared" si="2"/>
        <v>36.207964851011099</v>
      </c>
      <c r="G29" s="8">
        <f t="shared" si="3"/>
        <v>1.6396801463039345</v>
      </c>
    </row>
    <row r="30" spans="1:7">
      <c r="A30" s="2" t="s">
        <v>27</v>
      </c>
      <c r="B30" s="61">
        <v>679.5</v>
      </c>
      <c r="C30" s="61">
        <v>1070.3</v>
      </c>
      <c r="D30" s="9">
        <f t="shared" si="1"/>
        <v>4.9361819595080521</v>
      </c>
      <c r="E30" s="9">
        <f t="shared" si="0"/>
        <v>4.6163268650987055</v>
      </c>
      <c r="F30" s="10">
        <f t="shared" si="2"/>
        <v>57.512877115526109</v>
      </c>
      <c r="G30" s="8">
        <f t="shared" si="3"/>
        <v>2.4200670987017281</v>
      </c>
    </row>
    <row r="31" spans="1:7">
      <c r="A31" s="2" t="s">
        <v>28</v>
      </c>
      <c r="B31" s="61">
        <v>90.9</v>
      </c>
      <c r="C31" s="61">
        <v>84.8</v>
      </c>
      <c r="D31" s="9">
        <f t="shared" si="1"/>
        <v>0.66033692438452096</v>
      </c>
      <c r="E31" s="9">
        <f t="shared" si="0"/>
        <v>0.36575214253982086</v>
      </c>
      <c r="F31" s="10">
        <f t="shared" si="2"/>
        <v>-6.7106710671067216</v>
      </c>
      <c r="G31" s="8">
        <f t="shared" si="3"/>
        <v>-0.36493490066297207</v>
      </c>
    </row>
    <row r="32" spans="1:7">
      <c r="A32" s="2" t="s">
        <v>29</v>
      </c>
      <c r="B32" s="61">
        <v>269.3</v>
      </c>
      <c r="C32" s="61">
        <v>377.8</v>
      </c>
      <c r="D32" s="9">
        <f t="shared" si="1"/>
        <v>1.956311702274494</v>
      </c>
      <c r="E32" s="9">
        <f t="shared" si="0"/>
        <v>1.6294948048531168</v>
      </c>
      <c r="F32" s="10">
        <f t="shared" si="2"/>
        <v>40.289639806906784</v>
      </c>
      <c r="G32" s="8">
        <f t="shared" si="3"/>
        <v>1.7977524458963945</v>
      </c>
    </row>
    <row r="33" spans="1:7">
      <c r="A33" s="2" t="s">
        <v>30</v>
      </c>
      <c r="B33" s="61">
        <v>595.4</v>
      </c>
      <c r="C33" s="61">
        <v>1140.7</v>
      </c>
      <c r="D33" s="9">
        <f t="shared" si="1"/>
        <v>4.3252431768816688</v>
      </c>
      <c r="E33" s="9">
        <f t="shared" si="0"/>
        <v>4.9199701532449724</v>
      </c>
      <c r="F33" s="10">
        <f t="shared" si="2"/>
        <v>91.585488747060808</v>
      </c>
      <c r="G33" s="8">
        <f t="shared" si="3"/>
        <v>3.4811365662252625</v>
      </c>
    </row>
    <row r="34" spans="1:7" s="8" customFormat="1">
      <c r="A34" s="6" t="s">
        <v>31</v>
      </c>
      <c r="B34" s="60">
        <v>8834.6</v>
      </c>
      <c r="C34" s="60">
        <v>15810.6</v>
      </c>
      <c r="D34" s="7">
        <f t="shared" si="1"/>
        <v>64.178356349477326</v>
      </c>
      <c r="E34" s="7">
        <f t="shared" si="0"/>
        <v>68.192934255189769</v>
      </c>
      <c r="F34" s="8">
        <f t="shared" si="2"/>
        <v>78.962262015258176</v>
      </c>
      <c r="G34" s="8">
        <f t="shared" si="3"/>
        <v>3.1105811817049744</v>
      </c>
    </row>
    <row r="35" spans="1:7">
      <c r="A35" s="2" t="s">
        <v>32</v>
      </c>
      <c r="B35" s="61">
        <v>538.5</v>
      </c>
      <c r="C35" s="61">
        <v>848.1</v>
      </c>
      <c r="D35" s="9">
        <f t="shared" si="1"/>
        <v>3.9118969612878383</v>
      </c>
      <c r="E35" s="9">
        <f t="shared" si="0"/>
        <v>3.6579527368870526</v>
      </c>
      <c r="F35">
        <f t="shared" si="2"/>
        <v>57.493036211699163</v>
      </c>
      <c r="G35" s="8">
        <f t="shared" si="3"/>
        <v>2.4193880471325979</v>
      </c>
    </row>
    <row r="36" spans="1:7">
      <c r="A36" s="2" t="s">
        <v>33</v>
      </c>
      <c r="B36" s="61">
        <v>735.1</v>
      </c>
      <c r="C36" s="61">
        <v>1296.0999999999999</v>
      </c>
      <c r="D36" s="9">
        <f t="shared" si="1"/>
        <v>5.3400844127069451</v>
      </c>
      <c r="E36" s="9">
        <f t="shared" si="0"/>
        <v>5.5902282069087477</v>
      </c>
      <c r="F36">
        <f t="shared" si="2"/>
        <v>76.316147462930203</v>
      </c>
      <c r="G36" s="8">
        <f t="shared" si="3"/>
        <v>3.0297726436270267</v>
      </c>
    </row>
    <row r="37" spans="1:7">
      <c r="A37" s="2" t="s">
        <v>34</v>
      </c>
      <c r="B37" s="61">
        <v>926.1</v>
      </c>
      <c r="C37" s="61">
        <v>836.2</v>
      </c>
      <c r="D37" s="9">
        <f t="shared" si="1"/>
        <v>6.7275910415017028</v>
      </c>
      <c r="E37" s="9">
        <f t="shared" si="0"/>
        <v>3.6066266697146014</v>
      </c>
      <c r="F37">
        <f t="shared" si="2"/>
        <v>-9.7073750134974546</v>
      </c>
      <c r="G37" s="8">
        <f t="shared" si="3"/>
        <v>-0.53600256953260095</v>
      </c>
    </row>
    <row r="38" spans="1:7">
      <c r="A38" s="2" t="s">
        <v>35</v>
      </c>
      <c r="B38" s="61">
        <v>513.1</v>
      </c>
      <c r="C38" s="61">
        <v>748.9</v>
      </c>
      <c r="D38" s="9">
        <f t="shared" si="1"/>
        <v>3.7273803729559707</v>
      </c>
      <c r="E38" s="9">
        <f t="shared" si="0"/>
        <v>3.2300917399536768</v>
      </c>
      <c r="F38">
        <f t="shared" si="2"/>
        <v>45.955954005067227</v>
      </c>
      <c r="G38" s="8">
        <f t="shared" si="3"/>
        <v>2.0101188303746964</v>
      </c>
    </row>
    <row r="39" spans="1:7">
      <c r="A39" s="2" t="s">
        <v>36</v>
      </c>
      <c r="B39" s="61">
        <v>242.4</v>
      </c>
      <c r="C39" s="61">
        <v>561.20000000000005</v>
      </c>
      <c r="D39" s="9">
        <f t="shared" si="1"/>
        <v>1.7608984650253889</v>
      </c>
      <c r="E39" s="9">
        <f t="shared" si="0"/>
        <v>2.4205200753932488</v>
      </c>
      <c r="F39">
        <f t="shared" si="2"/>
        <v>131.51815181518151</v>
      </c>
      <c r="G39" s="8">
        <f t="shared" si="3"/>
        <v>4.5174214431530801</v>
      </c>
    </row>
    <row r="40" spans="1:7">
      <c r="A40" s="2" t="s">
        <v>37</v>
      </c>
      <c r="B40" s="61">
        <v>4112</v>
      </c>
      <c r="C40" s="61">
        <v>7590</v>
      </c>
      <c r="D40" s="9">
        <f t="shared" si="1"/>
        <v>29.871346898450497</v>
      </c>
      <c r="E40" s="9">
        <f t="shared" si="0"/>
        <v>32.736542003269342</v>
      </c>
      <c r="F40">
        <f t="shared" si="2"/>
        <v>84.581712062256827</v>
      </c>
      <c r="G40" s="8">
        <f t="shared" si="3"/>
        <v>3.2785019768581503</v>
      </c>
    </row>
    <row r="41" spans="1:7">
      <c r="A41" s="2" t="s">
        <v>38</v>
      </c>
      <c r="B41" s="61">
        <v>724.9</v>
      </c>
      <c r="C41" s="61">
        <v>1307.0999999999999</v>
      </c>
      <c r="D41" s="9">
        <f t="shared" si="1"/>
        <v>5.2659872000697385</v>
      </c>
      <c r="E41" s="9">
        <f t="shared" si="0"/>
        <v>5.6376724706816015</v>
      </c>
      <c r="F41">
        <f t="shared" si="2"/>
        <v>80.31452614153676</v>
      </c>
      <c r="G41" s="8">
        <f t="shared" si="3"/>
        <v>3.1514413436438016</v>
      </c>
    </row>
    <row r="42" spans="1:7">
      <c r="A42" s="2" t="s">
        <v>39</v>
      </c>
      <c r="B42" s="61">
        <v>200.1</v>
      </c>
      <c r="C42" s="61">
        <v>484.1</v>
      </c>
      <c r="D42" s="9">
        <f t="shared" si="1"/>
        <v>1.4536129655593248</v>
      </c>
      <c r="E42" s="9">
        <f t="shared" si="0"/>
        <v>2.0879789174944254</v>
      </c>
      <c r="F42">
        <f t="shared" si="2"/>
        <v>141.92903548225888</v>
      </c>
      <c r="G42" s="8">
        <f t="shared" si="3"/>
        <v>4.7596659593724944</v>
      </c>
    </row>
    <row r="43" spans="1:7">
      <c r="A43" s="2" t="s">
        <v>40</v>
      </c>
      <c r="B43" s="61">
        <v>295.10000000000002</v>
      </c>
      <c r="C43" s="61">
        <v>386.9</v>
      </c>
      <c r="D43" s="9">
        <f t="shared" si="1"/>
        <v>2.1437340636509585</v>
      </c>
      <c r="E43" s="9">
        <f t="shared" si="0"/>
        <v>1.6687441503379326</v>
      </c>
      <c r="F43">
        <f t="shared" si="2"/>
        <v>31.108098949508634</v>
      </c>
      <c r="G43" s="8">
        <f t="shared" si="3"/>
        <v>1.4357459649087856</v>
      </c>
    </row>
    <row r="44" spans="1:7">
      <c r="A44" s="2" t="s">
        <v>41</v>
      </c>
      <c r="B44" s="61" t="s">
        <v>42</v>
      </c>
      <c r="C44" s="61">
        <v>308.8</v>
      </c>
      <c r="D44" s="9" t="e">
        <f t="shared" si="1"/>
        <v>#VALUE!</v>
      </c>
      <c r="E44" s="9">
        <f t="shared" si="0"/>
        <v>1.3318898775506685</v>
      </c>
      <c r="F44" t="e">
        <f t="shared" si="2"/>
        <v>#VALUE!</v>
      </c>
      <c r="G44" s="8" t="e">
        <f t="shared" si="3"/>
        <v>#VALUE!</v>
      </c>
    </row>
    <row r="45" spans="1:7">
      <c r="A45" s="2" t="s">
        <v>43</v>
      </c>
      <c r="B45" s="61">
        <v>547.4</v>
      </c>
      <c r="C45" s="61">
        <v>1443.2</v>
      </c>
      <c r="D45" s="9">
        <f t="shared" si="1"/>
        <v>3.9765504115301069</v>
      </c>
      <c r="E45" s="9">
        <f t="shared" si="0"/>
        <v>6.224687406998461</v>
      </c>
      <c r="F45">
        <f t="shared" si="2"/>
        <v>163.64632809645602</v>
      </c>
      <c r="G45" s="8">
        <f t="shared" si="3"/>
        <v>5.2347171909766788</v>
      </c>
    </row>
    <row r="46" spans="1:7" s="8" customFormat="1">
      <c r="A46" s="6" t="s">
        <v>44</v>
      </c>
      <c r="B46" s="60">
        <v>15487.6</v>
      </c>
      <c r="C46" s="60">
        <v>22740.3</v>
      </c>
      <c r="D46" s="7">
        <f t="shared" si="1"/>
        <v>112.50862651372616</v>
      </c>
      <c r="E46" s="7">
        <f t="shared" si="0"/>
        <v>98.081526497621326</v>
      </c>
      <c r="F46" s="8">
        <f t="shared" si="2"/>
        <v>46.829076164157122</v>
      </c>
      <c r="G46" s="8">
        <f t="shared" si="3"/>
        <v>2.0421457554925526</v>
      </c>
    </row>
    <row r="47" spans="1:7" s="8" customFormat="1">
      <c r="A47" s="6" t="s">
        <v>45</v>
      </c>
      <c r="B47" s="60">
        <v>1962.7</v>
      </c>
      <c r="C47" s="60">
        <v>4912.3999999999996</v>
      </c>
      <c r="D47" s="7">
        <f t="shared" si="1"/>
        <v>14.257901886573149</v>
      </c>
      <c r="E47" s="7">
        <f t="shared" si="0"/>
        <v>21.187745577978962</v>
      </c>
      <c r="F47" s="8">
        <f t="shared" si="2"/>
        <v>150.28786875222906</v>
      </c>
      <c r="G47" s="8">
        <f t="shared" si="3"/>
        <v>4.9471177764711216</v>
      </c>
    </row>
    <row r="48" spans="1:7" s="8" customFormat="1">
      <c r="A48" s="6" t="s">
        <v>46</v>
      </c>
      <c r="B48" s="60">
        <v>292.2</v>
      </c>
      <c r="C48" s="60">
        <v>5557.9</v>
      </c>
      <c r="D48" s="7">
        <f t="shared" si="1"/>
        <v>2.1226672090776346</v>
      </c>
      <c r="E48" s="7">
        <f t="shared" si="0"/>
        <v>23.97186123846781</v>
      </c>
      <c r="F48" s="8">
        <f t="shared" si="2"/>
        <v>1802.0876112251881</v>
      </c>
      <c r="G48" s="8">
        <f t="shared" si="3"/>
        <v>16.769097057030248</v>
      </c>
    </row>
    <row r="49" spans="1:7" s="8" customFormat="1">
      <c r="A49" s="6" t="s">
        <v>47</v>
      </c>
      <c r="B49" s="60">
        <v>51.4</v>
      </c>
      <c r="C49" s="60">
        <v>200.7</v>
      </c>
      <c r="D49" s="7">
        <f t="shared" si="1"/>
        <v>0.37339183623063116</v>
      </c>
      <c r="E49" s="7">
        <f t="shared" si="0"/>
        <v>0.86564215811016554</v>
      </c>
      <c r="F49" s="8">
        <f t="shared" si="2"/>
        <v>290.46692607003888</v>
      </c>
      <c r="G49" s="8">
        <f t="shared" si="3"/>
        <v>7.4325819483728406</v>
      </c>
    </row>
    <row r="50" spans="1:7" s="8" customFormat="1">
      <c r="A50" s="6" t="s">
        <v>48</v>
      </c>
      <c r="B50" s="60">
        <v>13765.7</v>
      </c>
      <c r="C50" s="60">
        <v>23185.1</v>
      </c>
      <c r="D50" s="7">
        <f t="shared" si="1"/>
        <v>100</v>
      </c>
      <c r="E50" s="7">
        <f t="shared" si="0"/>
        <v>100</v>
      </c>
      <c r="F50" s="8">
        <f t="shared" si="2"/>
        <v>68.426596540677181</v>
      </c>
      <c r="G50" s="8">
        <f t="shared" si="3"/>
        <v>2.7818312535671685</v>
      </c>
    </row>
  </sheetData>
  <mergeCells count="90">
    <mergeCell ref="A1:C1"/>
    <mergeCell ref="A2:C2"/>
    <mergeCell ref="A4:C4"/>
    <mergeCell ref="A5:C5"/>
    <mergeCell ref="B8"/>
    <mergeCell ref="C8"/>
    <mergeCell ref="B9"/>
    <mergeCell ref="C9"/>
    <mergeCell ref="B10"/>
    <mergeCell ref="C10"/>
    <mergeCell ref="B11"/>
    <mergeCell ref="C11"/>
    <mergeCell ref="B12"/>
    <mergeCell ref="C12"/>
    <mergeCell ref="B13"/>
    <mergeCell ref="C13"/>
    <mergeCell ref="B14"/>
    <mergeCell ref="C14"/>
    <mergeCell ref="B15"/>
    <mergeCell ref="C15"/>
    <mergeCell ref="B16"/>
    <mergeCell ref="C16"/>
    <mergeCell ref="B17"/>
    <mergeCell ref="C17"/>
    <mergeCell ref="B18"/>
    <mergeCell ref="C18"/>
    <mergeCell ref="B19"/>
    <mergeCell ref="C19"/>
    <mergeCell ref="B20"/>
    <mergeCell ref="C20"/>
    <mergeCell ref="B21"/>
    <mergeCell ref="C21"/>
    <mergeCell ref="B22"/>
    <mergeCell ref="C22"/>
    <mergeCell ref="B23"/>
    <mergeCell ref="C23"/>
    <mergeCell ref="B24"/>
    <mergeCell ref="C24"/>
    <mergeCell ref="B25"/>
    <mergeCell ref="C25"/>
    <mergeCell ref="B26"/>
    <mergeCell ref="C26"/>
    <mergeCell ref="B27"/>
    <mergeCell ref="C27"/>
    <mergeCell ref="B28"/>
    <mergeCell ref="C28"/>
    <mergeCell ref="B29"/>
    <mergeCell ref="C29"/>
    <mergeCell ref="B30"/>
    <mergeCell ref="C30"/>
    <mergeCell ref="B31"/>
    <mergeCell ref="C31"/>
    <mergeCell ref="B32"/>
    <mergeCell ref="C32"/>
    <mergeCell ref="B33"/>
    <mergeCell ref="C33"/>
    <mergeCell ref="B34"/>
    <mergeCell ref="C34"/>
    <mergeCell ref="B35"/>
    <mergeCell ref="C35"/>
    <mergeCell ref="B36"/>
    <mergeCell ref="C36"/>
    <mergeCell ref="B37"/>
    <mergeCell ref="C37"/>
    <mergeCell ref="B38"/>
    <mergeCell ref="C38"/>
    <mergeCell ref="B39"/>
    <mergeCell ref="C39"/>
    <mergeCell ref="B40"/>
    <mergeCell ref="C40"/>
    <mergeCell ref="B41"/>
    <mergeCell ref="C41"/>
    <mergeCell ref="B42"/>
    <mergeCell ref="C42"/>
    <mergeCell ref="B43"/>
    <mergeCell ref="C43"/>
    <mergeCell ref="B44"/>
    <mergeCell ref="C44"/>
    <mergeCell ref="B45"/>
    <mergeCell ref="C45"/>
    <mergeCell ref="B46"/>
    <mergeCell ref="C46"/>
    <mergeCell ref="B47"/>
    <mergeCell ref="C47"/>
    <mergeCell ref="B48"/>
    <mergeCell ref="C48"/>
    <mergeCell ref="B49"/>
    <mergeCell ref="C49"/>
    <mergeCell ref="B50"/>
    <mergeCell ref="C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sqref="A1:G29"/>
    </sheetView>
  </sheetViews>
  <sheetFormatPr baseColWidth="10" defaultRowHeight="15"/>
  <cols>
    <col min="3" max="4" width="12.5703125" bestFit="1" customWidth="1"/>
    <col min="6" max="6" width="13.140625" customWidth="1"/>
    <col min="7" max="7" width="12.28515625" bestFit="1" customWidth="1"/>
  </cols>
  <sheetData>
    <row r="1" spans="1:7" ht="15.75">
      <c r="A1" s="32" t="s">
        <v>81</v>
      </c>
      <c r="B1" s="12"/>
      <c r="C1" s="12"/>
      <c r="D1" s="12"/>
      <c r="E1" s="12"/>
    </row>
    <row r="2" spans="1:7" ht="15.75" thickBot="1">
      <c r="A2" s="15"/>
      <c r="B2" s="15"/>
      <c r="C2" s="16"/>
      <c r="D2" s="16"/>
      <c r="E2" s="17"/>
    </row>
    <row r="3" spans="1:7">
      <c r="A3" s="18"/>
      <c r="B3" s="18"/>
      <c r="C3" s="19" t="s">
        <v>53</v>
      </c>
      <c r="D3" s="19" t="s">
        <v>54</v>
      </c>
      <c r="E3" s="20" t="s">
        <v>55</v>
      </c>
    </row>
    <row r="4" spans="1:7">
      <c r="A4" s="21"/>
      <c r="B4" s="12"/>
      <c r="C4" s="12"/>
      <c r="D4" s="12"/>
      <c r="E4" s="12"/>
    </row>
    <row r="5" spans="1:7" s="26" customFormat="1">
      <c r="A5" s="11" t="s">
        <v>56</v>
      </c>
      <c r="B5" s="23"/>
      <c r="C5" s="24">
        <v>2284944</v>
      </c>
      <c r="D5" s="24">
        <v>1790162</v>
      </c>
      <c r="E5" s="25">
        <v>-21.654009901336746</v>
      </c>
      <c r="F5" s="28">
        <v>989796</v>
      </c>
      <c r="G5" s="28">
        <f>(F5-D5)/D5*100</f>
        <v>-44.709138055662002</v>
      </c>
    </row>
    <row r="6" spans="1:7" s="26" customFormat="1">
      <c r="A6" s="11" t="s">
        <v>57</v>
      </c>
      <c r="B6" s="23"/>
      <c r="C6" s="24">
        <v>42939193</v>
      </c>
      <c r="D6" s="24">
        <v>42180949.872000001</v>
      </c>
      <c r="E6" s="25">
        <v>-1.7658532334317467</v>
      </c>
      <c r="F6" s="28">
        <v>30614165.82</v>
      </c>
      <c r="G6" s="28">
        <f t="shared" ref="G6:G7" si="0">(F6-D6)/D6*100</f>
        <v>-27.4218197719585</v>
      </c>
    </row>
    <row r="7" spans="1:7" s="26" customFormat="1">
      <c r="A7" s="11" t="s">
        <v>58</v>
      </c>
      <c r="B7" s="23"/>
      <c r="C7" s="24">
        <v>24740506</v>
      </c>
      <c r="D7" s="24">
        <v>26316787.469999999</v>
      </c>
      <c r="E7" s="25">
        <v>6.3712580090318216</v>
      </c>
      <c r="F7" s="28">
        <v>23752688.449999999</v>
      </c>
      <c r="G7" s="28">
        <f t="shared" si="0"/>
        <v>-9.7432067759902754</v>
      </c>
    </row>
    <row r="8" spans="1:7">
      <c r="A8" s="14" t="s">
        <v>59</v>
      </c>
      <c r="B8" s="12"/>
      <c r="C8" s="13">
        <v>16247747</v>
      </c>
      <c r="D8" s="13">
        <v>16920360</v>
      </c>
      <c r="E8" s="22">
        <v>4.139730880841519</v>
      </c>
      <c r="F8" s="45"/>
      <c r="G8" s="45"/>
    </row>
    <row r="9" spans="1:7">
      <c r="A9" s="21" t="s">
        <v>60</v>
      </c>
      <c r="B9" s="12"/>
      <c r="C9" s="13">
        <v>12094633</v>
      </c>
      <c r="D9" s="13">
        <v>12399723</v>
      </c>
      <c r="E9" s="22">
        <v>2.5225238335053302</v>
      </c>
      <c r="F9" s="45"/>
      <c r="G9" s="45"/>
    </row>
    <row r="10" spans="1:7">
      <c r="A10" s="21" t="s">
        <v>61</v>
      </c>
      <c r="B10" s="12"/>
      <c r="C10" s="13">
        <v>1210316</v>
      </c>
      <c r="D10" s="13">
        <v>1151968</v>
      </c>
      <c r="E10" s="22">
        <v>-4.8208897511063276</v>
      </c>
      <c r="F10" s="45"/>
      <c r="G10" s="45"/>
    </row>
    <row r="11" spans="1:7">
      <c r="A11" s="21" t="s">
        <v>62</v>
      </c>
      <c r="B11" s="12"/>
      <c r="C11" s="13">
        <v>1789864</v>
      </c>
      <c r="D11" s="13">
        <v>2273589</v>
      </c>
      <c r="E11" s="22">
        <v>27.025796373355739</v>
      </c>
      <c r="F11" s="45"/>
      <c r="G11" s="45"/>
    </row>
    <row r="12" spans="1:7">
      <c r="A12" s="21" t="s">
        <v>63</v>
      </c>
      <c r="B12" s="12"/>
      <c r="C12" s="13">
        <v>1082238</v>
      </c>
      <c r="D12" s="13">
        <v>1035347</v>
      </c>
      <c r="E12" s="22">
        <v>-4.3327807746539992</v>
      </c>
      <c r="F12" s="45"/>
      <c r="G12" s="45"/>
    </row>
    <row r="13" spans="1:7">
      <c r="A13" s="21" t="s">
        <v>64</v>
      </c>
      <c r="B13" s="12"/>
      <c r="C13" s="13">
        <v>70696</v>
      </c>
      <c r="D13" s="13">
        <v>59733</v>
      </c>
      <c r="E13" s="22">
        <v>-15.507242276790766</v>
      </c>
      <c r="F13" s="45"/>
      <c r="G13" s="45"/>
    </row>
    <row r="14" spans="1:7">
      <c r="A14" s="14" t="s">
        <v>65</v>
      </c>
      <c r="B14" s="12"/>
      <c r="C14" s="13">
        <v>8492759</v>
      </c>
      <c r="D14" s="13">
        <v>9396427.4699999988</v>
      </c>
      <c r="E14" s="22">
        <v>10.640458183259405</v>
      </c>
      <c r="F14" s="45"/>
      <c r="G14" s="45"/>
    </row>
    <row r="15" spans="1:7">
      <c r="A15" s="14" t="s">
        <v>66</v>
      </c>
      <c r="B15" s="12"/>
      <c r="C15" s="12"/>
      <c r="D15" s="12"/>
      <c r="E15" s="22"/>
      <c r="F15" s="45"/>
      <c r="G15" s="45"/>
    </row>
    <row r="16" spans="1:7">
      <c r="A16" s="21" t="s">
        <v>67</v>
      </c>
      <c r="B16" s="12"/>
      <c r="C16" s="13">
        <v>4800129</v>
      </c>
      <c r="D16" s="13">
        <v>6360827</v>
      </c>
      <c r="E16" s="22">
        <v>32.51366786184289</v>
      </c>
      <c r="F16" s="45"/>
      <c r="G16" s="45"/>
    </row>
    <row r="17" spans="1:8">
      <c r="A17" s="21" t="s">
        <v>68</v>
      </c>
      <c r="B17" s="12"/>
      <c r="C17" s="13">
        <v>17576632</v>
      </c>
      <c r="D17" s="13">
        <v>20989148</v>
      </c>
      <c r="E17" s="22">
        <v>19.41507337697006</v>
      </c>
      <c r="F17" s="45"/>
      <c r="G17" s="45"/>
    </row>
    <row r="18" spans="1:8">
      <c r="A18" s="21" t="s">
        <v>69</v>
      </c>
      <c r="B18" s="12"/>
      <c r="C18" s="13">
        <v>11955303</v>
      </c>
      <c r="D18" s="13">
        <v>22079591</v>
      </c>
      <c r="E18" s="22">
        <v>84.684495240313026</v>
      </c>
      <c r="F18" s="45"/>
      <c r="G18" s="45"/>
    </row>
    <row r="19" spans="1:8">
      <c r="A19" s="21" t="s">
        <v>70</v>
      </c>
      <c r="B19" s="12"/>
      <c r="C19" s="13">
        <v>118482</v>
      </c>
      <c r="D19" s="13">
        <v>182446</v>
      </c>
      <c r="E19" s="22">
        <v>53.98625951621343</v>
      </c>
      <c r="F19" s="45"/>
      <c r="G19" s="45"/>
    </row>
    <row r="20" spans="1:8" s="26" customFormat="1">
      <c r="A20" s="11" t="s">
        <v>71</v>
      </c>
      <c r="B20" s="23"/>
      <c r="C20" s="23"/>
      <c r="D20" s="23"/>
      <c r="E20" s="25"/>
      <c r="F20" s="28"/>
      <c r="G20" s="28"/>
    </row>
    <row r="21" spans="1:8" s="26" customFormat="1">
      <c r="A21" s="27" t="s">
        <v>72</v>
      </c>
      <c r="B21" s="23"/>
      <c r="C21" s="24">
        <v>1262256</v>
      </c>
      <c r="D21" s="24">
        <v>1188893.977</v>
      </c>
      <c r="E21" s="25">
        <v>-5.8119765721058254</v>
      </c>
      <c r="F21" s="28">
        <v>888968.95200000005</v>
      </c>
      <c r="G21" s="28">
        <f t="shared" ref="G21:G23" si="1">(F21-D21)/D21*100</f>
        <v>-25.227230585928012</v>
      </c>
    </row>
    <row r="22" spans="1:8" s="26" customFormat="1">
      <c r="A22" s="27" t="s">
        <v>73</v>
      </c>
      <c r="B22" s="23"/>
      <c r="C22" s="24">
        <v>958171</v>
      </c>
      <c r="D22" s="24">
        <v>805259.91100000008</v>
      </c>
      <c r="E22" s="25">
        <v>-15.958642977088633</v>
      </c>
      <c r="F22" s="28">
        <v>563682.63500000001</v>
      </c>
      <c r="G22" s="28">
        <f t="shared" si="1"/>
        <v>-29.999913406840395</v>
      </c>
    </row>
    <row r="23" spans="1:8" s="26" customFormat="1">
      <c r="A23" s="46" t="s">
        <v>74</v>
      </c>
      <c r="B23" s="47"/>
      <c r="C23" s="48">
        <v>304085</v>
      </c>
      <c r="D23" s="48">
        <v>383634.01399999997</v>
      </c>
      <c r="E23" s="49">
        <v>26.160124307348266</v>
      </c>
      <c r="F23" s="50">
        <v>325286.31699999998</v>
      </c>
      <c r="G23" s="50">
        <f t="shared" si="1"/>
        <v>-15.209208482749393</v>
      </c>
      <c r="H23" s="51"/>
    </row>
    <row r="24" spans="1:8">
      <c r="A24" s="42" t="s">
        <v>75</v>
      </c>
      <c r="B24" s="52"/>
      <c r="C24" s="52"/>
      <c r="D24" s="52"/>
      <c r="E24" s="52"/>
      <c r="F24" s="53"/>
      <c r="G24" s="54"/>
      <c r="H24" s="54"/>
    </row>
    <row r="25" spans="1:8">
      <c r="A25" s="43" t="s">
        <v>76</v>
      </c>
      <c r="B25" s="52"/>
      <c r="C25" s="55">
        <v>18.792229918982699</v>
      </c>
      <c r="D25" s="55">
        <v>23.562643979706866</v>
      </c>
      <c r="E25" s="55"/>
      <c r="F25" s="53">
        <f>F6/F5</f>
        <v>30.929773225998083</v>
      </c>
      <c r="G25" s="54"/>
      <c r="H25" s="54"/>
    </row>
    <row r="26" spans="1:8">
      <c r="A26" s="43" t="s">
        <v>77</v>
      </c>
      <c r="B26" s="52"/>
      <c r="C26" s="55">
        <v>10.827620283035383</v>
      </c>
      <c r="D26" s="55">
        <v>14.700785442881704</v>
      </c>
      <c r="E26" s="55"/>
      <c r="F26" s="53">
        <f>F7/F5</f>
        <v>23.997559547623954</v>
      </c>
      <c r="G26" s="54"/>
      <c r="H26" s="54"/>
    </row>
    <row r="27" spans="1:8">
      <c r="A27" s="44" t="s">
        <v>78</v>
      </c>
      <c r="B27" s="52"/>
      <c r="C27" s="55">
        <v>0.57617538364076848</v>
      </c>
      <c r="D27" s="55">
        <v>0.62390220110878203</v>
      </c>
      <c r="E27" s="55"/>
      <c r="F27" s="53">
        <f>F7/F6*100</f>
        <v>77.587246994273968</v>
      </c>
      <c r="G27" s="54"/>
      <c r="H27" s="54"/>
    </row>
    <row r="28" spans="1:8">
      <c r="A28" s="44" t="s">
        <v>79</v>
      </c>
      <c r="B28" s="56"/>
      <c r="C28" s="55">
        <v>0.55242316660714663</v>
      </c>
      <c r="D28" s="55">
        <v>0.66412647402860747</v>
      </c>
      <c r="E28" s="55"/>
      <c r="F28" s="53">
        <f>F21/F5</f>
        <v>0.8981335062982676</v>
      </c>
      <c r="G28" s="54"/>
      <c r="H28" s="54"/>
    </row>
    <row r="29" spans="1:8">
      <c r="A29" s="54" t="s">
        <v>80</v>
      </c>
      <c r="B29" s="54"/>
      <c r="C29" s="53">
        <v>75.909403480751919</v>
      </c>
      <c r="D29" s="53">
        <v>67.731852173391914</v>
      </c>
      <c r="E29" s="54"/>
      <c r="F29" s="53">
        <f>F22/F21*100</f>
        <v>63.408585162825794</v>
      </c>
      <c r="G29" s="54"/>
      <c r="H29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>
      <selection activeCell="F29" sqref="F29"/>
    </sheetView>
  </sheetViews>
  <sheetFormatPr baseColWidth="10" defaultRowHeight="15"/>
  <cols>
    <col min="8" max="8" width="5.7109375" customWidth="1"/>
  </cols>
  <sheetData>
    <row r="1" spans="1:15" ht="15.75">
      <c r="A1" s="62" t="s">
        <v>0</v>
      </c>
      <c r="B1" s="63"/>
      <c r="C1" s="63"/>
      <c r="D1" s="1"/>
      <c r="E1" s="1"/>
      <c r="F1" s="29"/>
      <c r="G1" s="29"/>
      <c r="I1" s="32" t="s">
        <v>81</v>
      </c>
      <c r="J1" s="30"/>
      <c r="K1" s="30"/>
      <c r="L1" s="30"/>
      <c r="M1" s="30"/>
      <c r="N1" s="29"/>
      <c r="O1" s="29"/>
    </row>
    <row r="2" spans="1:15" ht="15.75" thickBot="1">
      <c r="A2" s="64" t="s">
        <v>1</v>
      </c>
      <c r="B2" s="63"/>
      <c r="C2" s="63"/>
      <c r="D2" s="1"/>
      <c r="E2" s="1"/>
      <c r="F2" s="29"/>
      <c r="G2" s="29"/>
      <c r="I2" s="34"/>
      <c r="J2" s="34"/>
      <c r="K2" s="35"/>
      <c r="L2" s="35"/>
      <c r="M2" s="36"/>
      <c r="N2" s="29"/>
      <c r="O2" s="29"/>
    </row>
    <row r="3" spans="1:15">
      <c r="A3" s="29"/>
      <c r="B3" s="29"/>
      <c r="C3" s="29"/>
      <c r="D3" s="29"/>
      <c r="E3" s="29"/>
      <c r="F3" s="29"/>
      <c r="G3" s="29"/>
      <c r="I3" s="37"/>
      <c r="J3" s="37"/>
      <c r="K3" s="38" t="s">
        <v>53</v>
      </c>
      <c r="L3" s="38" t="s">
        <v>54</v>
      </c>
      <c r="M3" s="39" t="s">
        <v>55</v>
      </c>
      <c r="N3" s="29"/>
      <c r="O3" s="29"/>
    </row>
    <row r="4" spans="1:15">
      <c r="A4" s="65" t="s">
        <v>2</v>
      </c>
      <c r="B4" s="63"/>
      <c r="C4" s="63"/>
      <c r="D4" s="1"/>
      <c r="E4" s="1"/>
      <c r="F4" s="29"/>
      <c r="G4" s="29"/>
      <c r="I4" s="40"/>
      <c r="J4" s="30"/>
      <c r="K4" s="30"/>
      <c r="L4" s="30"/>
      <c r="M4" s="30"/>
      <c r="N4" s="29"/>
      <c r="O4" s="29"/>
    </row>
    <row r="5" spans="1:15">
      <c r="A5" s="66" t="s">
        <v>3</v>
      </c>
      <c r="B5" s="63"/>
      <c r="C5" s="63"/>
      <c r="D5" s="1"/>
      <c r="E5" s="1"/>
      <c r="F5" s="29"/>
      <c r="G5" s="29"/>
      <c r="I5" s="11" t="s">
        <v>56</v>
      </c>
      <c r="J5" s="23"/>
      <c r="K5" s="24">
        <v>2284944</v>
      </c>
      <c r="L5" s="24">
        <v>1790162</v>
      </c>
      <c r="M5" s="25">
        <v>-21.654009901336746</v>
      </c>
      <c r="N5" s="28">
        <v>989796</v>
      </c>
      <c r="O5" s="28">
        <f>(N5-L5)/L5*100</f>
        <v>-44.709138055662002</v>
      </c>
    </row>
    <row r="6" spans="1:15">
      <c r="A6" s="29"/>
      <c r="B6" s="29"/>
      <c r="C6" s="29"/>
      <c r="D6" s="29"/>
      <c r="E6" s="29"/>
      <c r="F6" s="29"/>
      <c r="G6" s="29"/>
      <c r="I6" s="11" t="s">
        <v>57</v>
      </c>
      <c r="J6" s="23"/>
      <c r="K6" s="24">
        <v>42939193</v>
      </c>
      <c r="L6" s="24">
        <v>42180949.872000001</v>
      </c>
      <c r="M6" s="25">
        <v>-1.7658532334317467</v>
      </c>
      <c r="N6" s="28">
        <v>30614165.82</v>
      </c>
      <c r="O6" s="28">
        <f t="shared" ref="O6:O7" si="0">(N6-L6)/L6*100</f>
        <v>-27.4218197719585</v>
      </c>
    </row>
    <row r="7" spans="1:15">
      <c r="A7" s="29"/>
      <c r="B7" s="29"/>
      <c r="C7" s="29"/>
      <c r="D7" s="29"/>
      <c r="E7" s="29"/>
      <c r="F7" s="29" t="s">
        <v>49</v>
      </c>
      <c r="G7" s="29" t="s">
        <v>51</v>
      </c>
      <c r="I7" s="11" t="s">
        <v>58</v>
      </c>
      <c r="J7" s="23"/>
      <c r="K7" s="24">
        <v>24740506</v>
      </c>
      <c r="L7" s="24">
        <v>26316787.469999999</v>
      </c>
      <c r="M7" s="25">
        <v>6.3712580090318216</v>
      </c>
      <c r="N7" s="28">
        <v>23752688.449999999</v>
      </c>
      <c r="O7" s="28">
        <f t="shared" si="0"/>
        <v>-9.7432067759902754</v>
      </c>
    </row>
    <row r="8" spans="1:15">
      <c r="A8" s="1"/>
      <c r="B8" s="3" t="s">
        <v>4</v>
      </c>
      <c r="C8" s="3" t="s">
        <v>5</v>
      </c>
      <c r="D8" s="5"/>
      <c r="E8" s="5"/>
      <c r="F8" s="29" t="s">
        <v>50</v>
      </c>
      <c r="G8" s="29" t="s">
        <v>52</v>
      </c>
      <c r="I8" s="33" t="s">
        <v>59</v>
      </c>
      <c r="J8" s="30"/>
      <c r="K8" s="31">
        <v>16247747</v>
      </c>
      <c r="L8" s="31">
        <v>16920360</v>
      </c>
      <c r="M8" s="41">
        <v>4.139730880841519</v>
      </c>
      <c r="N8" s="45"/>
      <c r="O8" s="45"/>
    </row>
    <row r="9" spans="1:15">
      <c r="A9" s="6" t="s">
        <v>6</v>
      </c>
      <c r="B9" s="57">
        <v>24322.2</v>
      </c>
      <c r="C9" s="57">
        <v>38550.9</v>
      </c>
      <c r="D9" s="7">
        <f>B9/B$50*100</f>
        <v>176.68698286320347</v>
      </c>
      <c r="E9" s="7">
        <f t="shared" ref="E9:E50" si="1">C9/C$50*100</f>
        <v>166.27446075281108</v>
      </c>
      <c r="F9" s="8">
        <f>(C9/B9-1)*100</f>
        <v>58.500875743148242</v>
      </c>
      <c r="G9" s="8">
        <f>((C9/B9)^(1/19)-1)*100</f>
        <v>2.4537791119405128</v>
      </c>
      <c r="I9" s="40" t="s">
        <v>60</v>
      </c>
      <c r="J9" s="30"/>
      <c r="K9" s="31">
        <v>12094633</v>
      </c>
      <c r="L9" s="31">
        <v>12399723</v>
      </c>
      <c r="M9" s="41">
        <v>2.5225238335053302</v>
      </c>
      <c r="N9" s="45"/>
      <c r="O9" s="45"/>
    </row>
    <row r="10" spans="1:15">
      <c r="A10" s="2" t="s">
        <v>7</v>
      </c>
      <c r="B10" s="4">
        <v>14857.4</v>
      </c>
      <c r="C10" s="4">
        <v>23603.7</v>
      </c>
      <c r="D10" s="9">
        <f t="shared" ref="D10:D50" si="2">B10/B$50*100</f>
        <v>107.93058108196459</v>
      </c>
      <c r="E10" s="9">
        <f t="shared" si="1"/>
        <v>101.80546989230153</v>
      </c>
      <c r="F10" s="10">
        <f t="shared" ref="F10:F50" si="3">(C10/B10-1)*100</f>
        <v>58.86830804851455</v>
      </c>
      <c r="G10" s="8">
        <f t="shared" ref="G10:G50" si="4">((C10/B10)^(1/19)-1)*100</f>
        <v>2.4662656952026518</v>
      </c>
      <c r="I10" s="40" t="s">
        <v>61</v>
      </c>
      <c r="J10" s="30"/>
      <c r="K10" s="31">
        <v>1210316</v>
      </c>
      <c r="L10" s="31">
        <v>1151968</v>
      </c>
      <c r="M10" s="41">
        <v>-4.8208897511063276</v>
      </c>
      <c r="N10" s="45"/>
      <c r="O10" s="45"/>
    </row>
    <row r="11" spans="1:15">
      <c r="A11" s="2" t="s">
        <v>8</v>
      </c>
      <c r="B11" s="4">
        <v>2574.8000000000002</v>
      </c>
      <c r="C11" s="4">
        <v>3431.2</v>
      </c>
      <c r="D11" s="9">
        <f t="shared" si="2"/>
        <v>18.704461088066719</v>
      </c>
      <c r="E11" s="9">
        <f t="shared" si="1"/>
        <v>14.79915980521973</v>
      </c>
      <c r="F11" s="10">
        <f t="shared" si="3"/>
        <v>33.260835793071287</v>
      </c>
      <c r="G11" s="8">
        <f t="shared" si="4"/>
        <v>1.5227308289864627</v>
      </c>
      <c r="I11" s="40" t="s">
        <v>62</v>
      </c>
      <c r="J11" s="30"/>
      <c r="K11" s="31">
        <v>1789864</v>
      </c>
      <c r="L11" s="31">
        <v>2273589</v>
      </c>
      <c r="M11" s="41">
        <v>27.025796373355739</v>
      </c>
      <c r="N11" s="45"/>
      <c r="O11" s="45"/>
    </row>
    <row r="12" spans="1:15">
      <c r="A12" s="2" t="s">
        <v>9</v>
      </c>
      <c r="B12" s="4">
        <v>1210.4000000000001</v>
      </c>
      <c r="C12" s="4">
        <v>845.5</v>
      </c>
      <c r="D12" s="9">
        <f t="shared" si="2"/>
        <v>8.7928692329485614</v>
      </c>
      <c r="E12" s="9">
        <f t="shared" si="1"/>
        <v>3.6467386381771059</v>
      </c>
      <c r="F12" s="10">
        <f t="shared" si="3"/>
        <v>-30.147058823529417</v>
      </c>
      <c r="G12" s="8">
        <f t="shared" si="4"/>
        <v>-1.8705884400043948</v>
      </c>
      <c r="I12" s="40" t="s">
        <v>63</v>
      </c>
      <c r="J12" s="30"/>
      <c r="K12" s="31">
        <v>1082238</v>
      </c>
      <c r="L12" s="31">
        <v>1035347</v>
      </c>
      <c r="M12" s="41">
        <v>-4.3327807746539992</v>
      </c>
      <c r="N12" s="45"/>
      <c r="O12" s="45"/>
    </row>
    <row r="13" spans="1:15">
      <c r="A13" s="2" t="s">
        <v>10</v>
      </c>
      <c r="B13" s="4">
        <v>646.29999999999995</v>
      </c>
      <c r="C13" s="4">
        <v>722.9</v>
      </c>
      <c r="D13" s="9">
        <f t="shared" si="2"/>
        <v>4.6950027968065546</v>
      </c>
      <c r="E13" s="9">
        <f t="shared" si="1"/>
        <v>3.1179507528542039</v>
      </c>
      <c r="F13" s="10">
        <f t="shared" si="3"/>
        <v>11.852081076899278</v>
      </c>
      <c r="G13" s="8">
        <f t="shared" si="4"/>
        <v>0.59125212951978146</v>
      </c>
      <c r="I13" s="40" t="s">
        <v>64</v>
      </c>
      <c r="J13" s="30"/>
      <c r="K13" s="31">
        <v>70696</v>
      </c>
      <c r="L13" s="31">
        <v>59733</v>
      </c>
      <c r="M13" s="41">
        <v>-15.507242276790766</v>
      </c>
      <c r="N13" s="45"/>
      <c r="O13" s="45"/>
    </row>
    <row r="14" spans="1:15">
      <c r="A14" s="2" t="s">
        <v>11</v>
      </c>
      <c r="B14" s="4">
        <v>4562.3</v>
      </c>
      <c r="C14" s="4">
        <v>8629.6</v>
      </c>
      <c r="D14" s="9">
        <f t="shared" si="2"/>
        <v>33.142520903404836</v>
      </c>
      <c r="E14" s="9">
        <f t="shared" si="1"/>
        <v>37.220456241292901</v>
      </c>
      <c r="F14" s="10">
        <f t="shared" si="3"/>
        <v>89.150209324244358</v>
      </c>
      <c r="G14" s="8">
        <f t="shared" si="4"/>
        <v>3.4114863431884856</v>
      </c>
      <c r="I14" s="33" t="s">
        <v>65</v>
      </c>
      <c r="J14" s="30"/>
      <c r="K14" s="31">
        <v>8492759</v>
      </c>
      <c r="L14" s="31">
        <v>9396427.4699999988</v>
      </c>
      <c r="M14" s="41">
        <v>10.640458183259405</v>
      </c>
      <c r="N14" s="45"/>
      <c r="O14" s="45"/>
    </row>
    <row r="15" spans="1:15">
      <c r="A15" s="2" t="s">
        <v>12</v>
      </c>
      <c r="B15" s="4">
        <v>728.6</v>
      </c>
      <c r="C15" s="4">
        <v>356.4</v>
      </c>
      <c r="D15" s="9">
        <f t="shared" si="2"/>
        <v>5.292865600732255</v>
      </c>
      <c r="E15" s="9">
        <f t="shared" si="1"/>
        <v>1.5371941462404735</v>
      </c>
      <c r="F15" s="10">
        <f t="shared" si="3"/>
        <v>-51.08427120505079</v>
      </c>
      <c r="G15" s="8">
        <f t="shared" si="4"/>
        <v>-3.6935918453235295</v>
      </c>
      <c r="I15" s="33" t="s">
        <v>66</v>
      </c>
      <c r="J15" s="30"/>
      <c r="K15" s="30"/>
      <c r="L15" s="30"/>
      <c r="M15" s="41"/>
      <c r="N15" s="45"/>
      <c r="O15" s="45"/>
    </row>
    <row r="16" spans="1:15">
      <c r="A16" s="2" t="s">
        <v>13</v>
      </c>
      <c r="B16" s="4">
        <v>3142.4</v>
      </c>
      <c r="C16" s="4">
        <v>6042.4</v>
      </c>
      <c r="D16" s="9">
        <f t="shared" si="2"/>
        <v>22.827753038348938</v>
      </c>
      <c r="E16" s="9">
        <f t="shared" si="1"/>
        <v>26.061565401917612</v>
      </c>
      <c r="F16" s="10">
        <f t="shared" si="3"/>
        <v>92.286150712830946</v>
      </c>
      <c r="G16" s="8">
        <f t="shared" si="4"/>
        <v>3.5010204998316086</v>
      </c>
      <c r="I16" s="40" t="s">
        <v>67</v>
      </c>
      <c r="J16" s="30"/>
      <c r="K16" s="31">
        <v>4800129</v>
      </c>
      <c r="L16" s="31">
        <v>6360827</v>
      </c>
      <c r="M16" s="41">
        <v>32.51366786184289</v>
      </c>
      <c r="N16" s="45"/>
      <c r="O16" s="45"/>
    </row>
    <row r="17" spans="1:15">
      <c r="A17" s="2" t="s">
        <v>14</v>
      </c>
      <c r="B17" s="4">
        <v>670.2</v>
      </c>
      <c r="C17" s="4">
        <v>1177.5999999999999</v>
      </c>
      <c r="D17" s="9">
        <f t="shared" si="2"/>
        <v>4.8686227362211874</v>
      </c>
      <c r="E17" s="9">
        <f t="shared" si="1"/>
        <v>5.0791240926284553</v>
      </c>
      <c r="F17" s="10">
        <f t="shared" si="3"/>
        <v>75.708743658609336</v>
      </c>
      <c r="G17" s="8">
        <f t="shared" si="4"/>
        <v>3.0110613306648881</v>
      </c>
      <c r="I17" s="40" t="s">
        <v>68</v>
      </c>
      <c r="J17" s="30"/>
      <c r="K17" s="31">
        <v>17576632</v>
      </c>
      <c r="L17" s="31">
        <v>20989148</v>
      </c>
      <c r="M17" s="41">
        <v>19.41507337697006</v>
      </c>
      <c r="N17" s="45"/>
      <c r="O17" s="45"/>
    </row>
    <row r="18" spans="1:15">
      <c r="A18" s="2" t="s">
        <v>15</v>
      </c>
      <c r="B18" s="4">
        <v>744.7</v>
      </c>
      <c r="C18" s="4">
        <v>1471.9</v>
      </c>
      <c r="D18" s="9">
        <f t="shared" si="2"/>
        <v>5.4098229657772574</v>
      </c>
      <c r="E18" s="9">
        <f t="shared" si="1"/>
        <v>6.3484738042967255</v>
      </c>
      <c r="F18" s="10">
        <f t="shared" si="3"/>
        <v>97.650060427017578</v>
      </c>
      <c r="G18" s="8">
        <f t="shared" si="4"/>
        <v>3.6510065254976132</v>
      </c>
      <c r="I18" s="40" t="s">
        <v>69</v>
      </c>
      <c r="J18" s="30"/>
      <c r="K18" s="31">
        <v>11955303</v>
      </c>
      <c r="L18" s="31">
        <v>22079591</v>
      </c>
      <c r="M18" s="41">
        <v>84.684495240313026</v>
      </c>
      <c r="N18" s="45"/>
      <c r="O18" s="45"/>
    </row>
    <row r="19" spans="1:15">
      <c r="A19" s="2" t="s">
        <v>16</v>
      </c>
      <c r="B19" s="4">
        <v>577.6</v>
      </c>
      <c r="C19" s="4">
        <v>926.2</v>
      </c>
      <c r="D19" s="9">
        <f t="shared" si="2"/>
        <v>4.1959362763971315</v>
      </c>
      <c r="E19" s="9">
        <f t="shared" si="1"/>
        <v>3.9948070096743171</v>
      </c>
      <c r="F19" s="10">
        <f t="shared" si="3"/>
        <v>60.353185595567858</v>
      </c>
      <c r="G19" s="8">
        <f t="shared" si="4"/>
        <v>2.5164496957813753</v>
      </c>
      <c r="I19" s="40" t="s">
        <v>70</v>
      </c>
      <c r="J19" s="30"/>
      <c r="K19" s="31">
        <v>118482</v>
      </c>
      <c r="L19" s="31">
        <v>182446</v>
      </c>
      <c r="M19" s="41">
        <v>53.98625951621343</v>
      </c>
      <c r="N19" s="45"/>
      <c r="O19" s="45"/>
    </row>
    <row r="20" spans="1:15">
      <c r="A20" s="2" t="s">
        <v>17</v>
      </c>
      <c r="B20" s="4">
        <v>8600</v>
      </c>
      <c r="C20" s="4">
        <v>13428.7</v>
      </c>
      <c r="D20" s="9">
        <f t="shared" si="2"/>
        <v>62.47412045882156</v>
      </c>
      <c r="E20" s="9">
        <f t="shared" si="1"/>
        <v>57.919525902411472</v>
      </c>
      <c r="F20" s="10">
        <f t="shared" si="3"/>
        <v>56.147674418604666</v>
      </c>
      <c r="G20" s="8">
        <f t="shared" si="4"/>
        <v>2.3731531547387386</v>
      </c>
      <c r="I20" s="11" t="s">
        <v>71</v>
      </c>
      <c r="J20" s="23"/>
      <c r="K20" s="23"/>
      <c r="L20" s="23"/>
      <c r="M20" s="25"/>
      <c r="N20" s="28"/>
      <c r="O20" s="28"/>
    </row>
    <row r="21" spans="1:15">
      <c r="A21" s="2" t="s">
        <v>18</v>
      </c>
      <c r="B21" s="4">
        <v>6054.4</v>
      </c>
      <c r="C21" s="4">
        <v>9855.5</v>
      </c>
      <c r="D21" s="9">
        <f t="shared" si="2"/>
        <v>43.981780803010381</v>
      </c>
      <c r="E21" s="9">
        <f t="shared" si="1"/>
        <v>42.507903783033072</v>
      </c>
      <c r="F21" s="10">
        <f t="shared" si="3"/>
        <v>62.782439217758991</v>
      </c>
      <c r="G21" s="8">
        <f t="shared" si="4"/>
        <v>2.5976089420249426</v>
      </c>
      <c r="I21" s="27" t="s">
        <v>72</v>
      </c>
      <c r="J21" s="23"/>
      <c r="K21" s="24">
        <v>1262256</v>
      </c>
      <c r="L21" s="24">
        <v>1188893.977</v>
      </c>
      <c r="M21" s="25">
        <v>-5.8119765721058254</v>
      </c>
      <c r="N21" s="28">
        <v>888968.95200000005</v>
      </c>
      <c r="O21" s="28">
        <f t="shared" ref="O21:O23" si="5">(N21-L21)/L21*100</f>
        <v>-25.227230585928012</v>
      </c>
    </row>
    <row r="22" spans="1:15">
      <c r="A22" s="2" t="s">
        <v>19</v>
      </c>
      <c r="B22" s="4">
        <v>1506.3</v>
      </c>
      <c r="C22" s="4">
        <v>2457</v>
      </c>
      <c r="D22" s="9">
        <f t="shared" si="2"/>
        <v>10.942414842688711</v>
      </c>
      <c r="E22" s="9">
        <f t="shared" si="1"/>
        <v>10.597323280900234</v>
      </c>
      <c r="F22" s="10">
        <f t="shared" si="3"/>
        <v>63.114917347142011</v>
      </c>
      <c r="G22" s="8">
        <f t="shared" si="4"/>
        <v>2.6086273626886536</v>
      </c>
      <c r="I22" s="27" t="s">
        <v>73</v>
      </c>
      <c r="J22" s="23"/>
      <c r="K22" s="24">
        <v>958171</v>
      </c>
      <c r="L22" s="24">
        <v>805259.91100000008</v>
      </c>
      <c r="M22" s="25">
        <v>-15.958642977088633</v>
      </c>
      <c r="N22" s="28">
        <v>563682.63500000001</v>
      </c>
      <c r="O22" s="28">
        <f t="shared" si="5"/>
        <v>-29.999913406840395</v>
      </c>
    </row>
    <row r="23" spans="1:15">
      <c r="A23" s="2" t="s">
        <v>20</v>
      </c>
      <c r="B23" s="4">
        <v>2096.5</v>
      </c>
      <c r="C23" s="4">
        <v>4325.6000000000004</v>
      </c>
      <c r="D23" s="9">
        <f t="shared" si="2"/>
        <v>15.229882969990626</v>
      </c>
      <c r="E23" s="9">
        <f t="shared" si="1"/>
        <v>18.656809761441618</v>
      </c>
      <c r="F23" s="10">
        <f t="shared" si="3"/>
        <v>106.32482709277369</v>
      </c>
      <c r="G23" s="8">
        <f t="shared" si="4"/>
        <v>3.885597402757579</v>
      </c>
      <c r="I23" s="46" t="s">
        <v>74</v>
      </c>
      <c r="J23" s="47"/>
      <c r="K23" s="48">
        <v>304085</v>
      </c>
      <c r="L23" s="48">
        <v>383634.01399999997</v>
      </c>
      <c r="M23" s="49">
        <v>26.160124307348266</v>
      </c>
      <c r="N23" s="50">
        <v>325286.31699999998</v>
      </c>
      <c r="O23" s="50">
        <f t="shared" si="5"/>
        <v>-15.209208482749393</v>
      </c>
    </row>
    <row r="24" spans="1:15">
      <c r="A24" s="2" t="s">
        <v>21</v>
      </c>
      <c r="B24" s="4">
        <v>63</v>
      </c>
      <c r="C24" s="4">
        <v>102</v>
      </c>
      <c r="D24" s="9">
        <f t="shared" si="2"/>
        <v>0.45765925452392542</v>
      </c>
      <c r="E24" s="9">
        <f t="shared" si="1"/>
        <v>0.43993771862101094</v>
      </c>
      <c r="F24" s="10">
        <f t="shared" si="3"/>
        <v>61.904761904761905</v>
      </c>
      <c r="G24" s="8">
        <f t="shared" si="4"/>
        <v>2.5684197140211751</v>
      </c>
      <c r="I24" s="42" t="s">
        <v>75</v>
      </c>
      <c r="J24" s="52"/>
      <c r="K24" s="52"/>
      <c r="L24" s="52"/>
      <c r="M24" s="52"/>
      <c r="N24" s="53"/>
      <c r="O24" s="54"/>
    </row>
    <row r="25" spans="1:15">
      <c r="A25" s="2" t="s">
        <v>22</v>
      </c>
      <c r="B25" s="4">
        <v>1313.5</v>
      </c>
      <c r="C25" s="4">
        <v>1081.4000000000001</v>
      </c>
      <c r="D25" s="9">
        <f t="shared" si="2"/>
        <v>9.5418322351932687</v>
      </c>
      <c r="E25" s="9">
        <f t="shared" si="1"/>
        <v>4.6642024403604045</v>
      </c>
      <c r="F25" s="10">
        <f t="shared" si="3"/>
        <v>-17.670346402740766</v>
      </c>
      <c r="G25" s="8">
        <f t="shared" si="4"/>
        <v>-1.0181437395709647</v>
      </c>
      <c r="I25" s="43" t="s">
        <v>77</v>
      </c>
      <c r="J25" s="52"/>
      <c r="K25" s="55">
        <v>10.827620283035383</v>
      </c>
      <c r="L25" s="55">
        <v>14.700785442881704</v>
      </c>
      <c r="M25" s="55"/>
      <c r="N25" s="53">
        <f>N7/N5</f>
        <v>23.997559547623954</v>
      </c>
      <c r="O25" s="54"/>
    </row>
    <row r="26" spans="1:15">
      <c r="A26" s="2" t="s">
        <v>23</v>
      </c>
      <c r="B26" s="4">
        <v>837.8</v>
      </c>
      <c r="C26" s="4">
        <v>1669.1</v>
      </c>
      <c r="D26" s="9">
        <f t="shared" si="2"/>
        <v>6.0861416419070586</v>
      </c>
      <c r="E26" s="9">
        <f t="shared" si="1"/>
        <v>7.1990200602973466</v>
      </c>
      <c r="F26" s="10">
        <f t="shared" si="3"/>
        <v>99.224158510384328</v>
      </c>
      <c r="G26" s="8">
        <f t="shared" si="4"/>
        <v>3.6942899645829863</v>
      </c>
      <c r="I26" s="58" t="s">
        <v>82</v>
      </c>
      <c r="K26" s="45">
        <f>K7/K21</f>
        <v>19.600228479801245</v>
      </c>
      <c r="L26" s="45">
        <f t="shared" ref="L26:N26" si="6">L7/L21</f>
        <v>22.135520895148751</v>
      </c>
      <c r="M26" s="45"/>
      <c r="N26" s="45">
        <f t="shared" si="6"/>
        <v>26.719367866066932</v>
      </c>
      <c r="O26" s="54"/>
    </row>
    <row r="27" spans="1:15">
      <c r="A27" s="2" t="s">
        <v>24</v>
      </c>
      <c r="B27" s="4">
        <v>237.2</v>
      </c>
      <c r="C27" s="4">
        <v>220.4</v>
      </c>
      <c r="D27" s="9">
        <f t="shared" si="2"/>
        <v>1.7231234154456365</v>
      </c>
      <c r="E27" s="9">
        <f t="shared" si="1"/>
        <v>0.95061052141245883</v>
      </c>
      <c r="F27" s="10">
        <f t="shared" si="3"/>
        <v>-7.0826306913996611</v>
      </c>
      <c r="G27" s="8">
        <f t="shared" si="4"/>
        <v>-0.38588297100020652</v>
      </c>
      <c r="I27" s="44" t="s">
        <v>78</v>
      </c>
      <c r="J27" s="52"/>
      <c r="K27" s="59">
        <f>K7/K6*100</f>
        <v>57.61753836407685</v>
      </c>
      <c r="L27" s="59">
        <f t="shared" ref="L27:N27" si="7">L7/L6*100</f>
        <v>62.390220110878204</v>
      </c>
      <c r="M27" s="59"/>
      <c r="N27" s="59">
        <f t="shared" si="7"/>
        <v>77.587246994273968</v>
      </c>
      <c r="O27" s="54"/>
    </row>
    <row r="28" spans="1:15">
      <c r="A28" s="2" t="s">
        <v>25</v>
      </c>
      <c r="B28" s="4">
        <v>2545.6999999999998</v>
      </c>
      <c r="C28" s="4">
        <v>3573.2</v>
      </c>
      <c r="D28" s="9">
        <f t="shared" si="2"/>
        <v>18.49306609907233</v>
      </c>
      <c r="E28" s="9">
        <f t="shared" si="1"/>
        <v>15.411622119378393</v>
      </c>
      <c r="F28" s="10">
        <f t="shared" si="3"/>
        <v>40.362179361275885</v>
      </c>
      <c r="G28" s="8">
        <f t="shared" si="4"/>
        <v>1.8005221126856208</v>
      </c>
      <c r="I28" s="44" t="s">
        <v>79</v>
      </c>
      <c r="J28" s="56"/>
      <c r="K28" s="59">
        <f>K21/K5</f>
        <v>0.55242316660714663</v>
      </c>
      <c r="L28" s="59">
        <f>L21/L5</f>
        <v>0.66412647402860747</v>
      </c>
      <c r="M28" s="55"/>
      <c r="N28" s="53">
        <f>N21/N5</f>
        <v>0.8981335062982676</v>
      </c>
      <c r="O28" s="54"/>
    </row>
    <row r="29" spans="1:15">
      <c r="A29" s="2" t="s">
        <v>26</v>
      </c>
      <c r="B29" s="4">
        <v>1775.3</v>
      </c>
      <c r="C29" s="4">
        <v>2418.1</v>
      </c>
      <c r="D29" s="9">
        <f t="shared" si="2"/>
        <v>12.896547215179757</v>
      </c>
      <c r="E29" s="9">
        <f t="shared" si="1"/>
        <v>10.429543111739868</v>
      </c>
      <c r="F29" s="10">
        <f t="shared" si="3"/>
        <v>36.207964851011099</v>
      </c>
      <c r="G29" s="8">
        <f t="shared" si="4"/>
        <v>1.6396801463039345</v>
      </c>
      <c r="I29" s="54" t="s">
        <v>80</v>
      </c>
      <c r="J29" s="54"/>
      <c r="K29" s="53">
        <v>75.909403480751919</v>
      </c>
      <c r="L29" s="53">
        <v>67.731852173391914</v>
      </c>
      <c r="M29" s="54"/>
      <c r="N29" s="53">
        <f>N22/N21*100</f>
        <v>63.408585162825794</v>
      </c>
      <c r="O29" s="54"/>
    </row>
    <row r="30" spans="1:15">
      <c r="A30" s="2" t="s">
        <v>27</v>
      </c>
      <c r="B30" s="4">
        <v>679.5</v>
      </c>
      <c r="C30" s="4">
        <v>1070.3</v>
      </c>
      <c r="D30" s="9">
        <f t="shared" si="2"/>
        <v>4.9361819595080521</v>
      </c>
      <c r="E30" s="9">
        <f t="shared" si="1"/>
        <v>4.6163268650987055</v>
      </c>
      <c r="F30" s="10">
        <f t="shared" si="3"/>
        <v>57.512877115526109</v>
      </c>
      <c r="G30" s="8">
        <f t="shared" si="4"/>
        <v>2.4200670987017281</v>
      </c>
    </row>
    <row r="31" spans="1:15">
      <c r="A31" s="2" t="s">
        <v>28</v>
      </c>
      <c r="B31" s="4">
        <v>90.9</v>
      </c>
      <c r="C31" s="4">
        <v>84.8</v>
      </c>
      <c r="D31" s="9">
        <f t="shared" si="2"/>
        <v>0.66033692438452096</v>
      </c>
      <c r="E31" s="9">
        <f t="shared" si="1"/>
        <v>0.36575214253982086</v>
      </c>
      <c r="F31" s="10">
        <f t="shared" si="3"/>
        <v>-6.7106710671067216</v>
      </c>
      <c r="G31" s="8">
        <f t="shared" si="4"/>
        <v>-0.36493490066297207</v>
      </c>
    </row>
    <row r="32" spans="1:15">
      <c r="A32" s="2" t="s">
        <v>29</v>
      </c>
      <c r="B32" s="4">
        <v>269.3</v>
      </c>
      <c r="C32" s="4">
        <v>377.8</v>
      </c>
      <c r="D32" s="9">
        <f t="shared" si="2"/>
        <v>1.956311702274494</v>
      </c>
      <c r="E32" s="9">
        <f t="shared" si="1"/>
        <v>1.6294948048531168</v>
      </c>
      <c r="F32" s="10">
        <f t="shared" si="3"/>
        <v>40.289639806906784</v>
      </c>
      <c r="G32" s="8">
        <f t="shared" si="4"/>
        <v>1.7977524458963945</v>
      </c>
    </row>
    <row r="33" spans="1:7">
      <c r="A33" s="2" t="s">
        <v>30</v>
      </c>
      <c r="B33" s="4">
        <v>595.4</v>
      </c>
      <c r="C33" s="4">
        <v>1140.7</v>
      </c>
      <c r="D33" s="9">
        <f t="shared" si="2"/>
        <v>4.3252431768816688</v>
      </c>
      <c r="E33" s="9">
        <f t="shared" si="1"/>
        <v>4.9199701532449724</v>
      </c>
      <c r="F33" s="10">
        <f t="shared" si="3"/>
        <v>91.585488747060808</v>
      </c>
      <c r="G33" s="8">
        <f t="shared" si="4"/>
        <v>3.4811365662252625</v>
      </c>
    </row>
    <row r="34" spans="1:7">
      <c r="A34" s="6" t="s">
        <v>31</v>
      </c>
      <c r="B34" s="57">
        <v>8834.6</v>
      </c>
      <c r="C34" s="57">
        <v>15810.6</v>
      </c>
      <c r="D34" s="7">
        <f t="shared" si="2"/>
        <v>64.178356349477326</v>
      </c>
      <c r="E34" s="7">
        <f t="shared" si="1"/>
        <v>68.192934255189769</v>
      </c>
      <c r="F34" s="8">
        <f t="shared" si="3"/>
        <v>78.962262015258176</v>
      </c>
      <c r="G34" s="8">
        <f t="shared" si="4"/>
        <v>3.1105811817049744</v>
      </c>
    </row>
    <row r="35" spans="1:7">
      <c r="A35" s="2" t="s">
        <v>32</v>
      </c>
      <c r="B35" s="4">
        <v>538.5</v>
      </c>
      <c r="C35" s="4">
        <v>848.1</v>
      </c>
      <c r="D35" s="9">
        <f t="shared" si="2"/>
        <v>3.9118969612878383</v>
      </c>
      <c r="E35" s="9">
        <f t="shared" si="1"/>
        <v>3.6579527368870526</v>
      </c>
      <c r="F35" s="29">
        <f t="shared" si="3"/>
        <v>57.493036211699163</v>
      </c>
      <c r="G35" s="8">
        <f t="shared" si="4"/>
        <v>2.4193880471325979</v>
      </c>
    </row>
    <row r="36" spans="1:7">
      <c r="A36" s="2" t="s">
        <v>33</v>
      </c>
      <c r="B36" s="4">
        <v>735.1</v>
      </c>
      <c r="C36" s="4">
        <v>1296.0999999999999</v>
      </c>
      <c r="D36" s="9">
        <f t="shared" si="2"/>
        <v>5.3400844127069451</v>
      </c>
      <c r="E36" s="9">
        <f t="shared" si="1"/>
        <v>5.5902282069087477</v>
      </c>
      <c r="F36" s="29">
        <f t="shared" si="3"/>
        <v>76.316147462930203</v>
      </c>
      <c r="G36" s="8">
        <f t="shared" si="4"/>
        <v>3.0297726436270267</v>
      </c>
    </row>
    <row r="37" spans="1:7">
      <c r="A37" s="2" t="s">
        <v>34</v>
      </c>
      <c r="B37" s="4">
        <v>926.1</v>
      </c>
      <c r="C37" s="4">
        <v>836.2</v>
      </c>
      <c r="D37" s="9">
        <f t="shared" si="2"/>
        <v>6.7275910415017028</v>
      </c>
      <c r="E37" s="9">
        <f t="shared" si="1"/>
        <v>3.6066266697146014</v>
      </c>
      <c r="F37" s="29">
        <f t="shared" si="3"/>
        <v>-9.7073750134974546</v>
      </c>
      <c r="G37" s="8">
        <f t="shared" si="4"/>
        <v>-0.53600256953260095</v>
      </c>
    </row>
    <row r="38" spans="1:7">
      <c r="A38" s="2" t="s">
        <v>35</v>
      </c>
      <c r="B38" s="4">
        <v>513.1</v>
      </c>
      <c r="C38" s="4">
        <v>748.9</v>
      </c>
      <c r="D38" s="9">
        <f t="shared" si="2"/>
        <v>3.7273803729559707</v>
      </c>
      <c r="E38" s="9">
        <f t="shared" si="1"/>
        <v>3.2300917399536768</v>
      </c>
      <c r="F38" s="29">
        <f t="shared" si="3"/>
        <v>45.955954005067227</v>
      </c>
      <c r="G38" s="8">
        <f t="shared" si="4"/>
        <v>2.0101188303746964</v>
      </c>
    </row>
    <row r="39" spans="1:7">
      <c r="A39" s="2" t="s">
        <v>36</v>
      </c>
      <c r="B39" s="4">
        <v>242.4</v>
      </c>
      <c r="C39" s="4">
        <v>561.20000000000005</v>
      </c>
      <c r="D39" s="9">
        <f t="shared" si="2"/>
        <v>1.7608984650253889</v>
      </c>
      <c r="E39" s="9">
        <f t="shared" si="1"/>
        <v>2.4205200753932488</v>
      </c>
      <c r="F39" s="29">
        <f t="shared" si="3"/>
        <v>131.51815181518151</v>
      </c>
      <c r="G39" s="8">
        <f t="shared" si="4"/>
        <v>4.5174214431530801</v>
      </c>
    </row>
    <row r="40" spans="1:7">
      <c r="A40" s="2" t="s">
        <v>37</v>
      </c>
      <c r="B40" s="4">
        <v>4112</v>
      </c>
      <c r="C40" s="4">
        <v>7590</v>
      </c>
      <c r="D40" s="9">
        <f t="shared" si="2"/>
        <v>29.871346898450497</v>
      </c>
      <c r="E40" s="9">
        <f t="shared" si="1"/>
        <v>32.736542003269342</v>
      </c>
      <c r="F40" s="29">
        <f t="shared" si="3"/>
        <v>84.581712062256827</v>
      </c>
      <c r="G40" s="8">
        <f t="shared" si="4"/>
        <v>3.2785019768581503</v>
      </c>
    </row>
    <row r="41" spans="1:7">
      <c r="A41" s="2" t="s">
        <v>38</v>
      </c>
      <c r="B41" s="4">
        <v>724.9</v>
      </c>
      <c r="C41" s="4">
        <v>1307.0999999999999</v>
      </c>
      <c r="D41" s="9">
        <f t="shared" si="2"/>
        <v>5.2659872000697385</v>
      </c>
      <c r="E41" s="9">
        <f t="shared" si="1"/>
        <v>5.6376724706816015</v>
      </c>
      <c r="F41" s="29">
        <f t="shared" si="3"/>
        <v>80.31452614153676</v>
      </c>
      <c r="G41" s="8">
        <f t="shared" si="4"/>
        <v>3.1514413436438016</v>
      </c>
    </row>
    <row r="42" spans="1:7">
      <c r="A42" s="2" t="s">
        <v>39</v>
      </c>
      <c r="B42" s="4">
        <v>200.1</v>
      </c>
      <c r="C42" s="4">
        <v>484.1</v>
      </c>
      <c r="D42" s="9">
        <f t="shared" si="2"/>
        <v>1.4536129655593248</v>
      </c>
      <c r="E42" s="9">
        <f t="shared" si="1"/>
        <v>2.0879789174944254</v>
      </c>
      <c r="F42" s="29">
        <f t="shared" si="3"/>
        <v>141.92903548225888</v>
      </c>
      <c r="G42" s="8">
        <f t="shared" si="4"/>
        <v>4.7596659593724944</v>
      </c>
    </row>
    <row r="43" spans="1:7">
      <c r="A43" s="2" t="s">
        <v>40</v>
      </c>
      <c r="B43" s="4">
        <v>295.10000000000002</v>
      </c>
      <c r="C43" s="4">
        <v>386.9</v>
      </c>
      <c r="D43" s="9">
        <f t="shared" si="2"/>
        <v>2.1437340636509585</v>
      </c>
      <c r="E43" s="9">
        <f t="shared" si="1"/>
        <v>1.6687441503379326</v>
      </c>
      <c r="F43" s="29">
        <f t="shared" si="3"/>
        <v>31.108098949508634</v>
      </c>
      <c r="G43" s="8">
        <f t="shared" si="4"/>
        <v>1.4357459649087856</v>
      </c>
    </row>
    <row r="44" spans="1:7">
      <c r="A44" s="2" t="s">
        <v>41</v>
      </c>
      <c r="B44" s="4" t="s">
        <v>42</v>
      </c>
      <c r="C44" s="4">
        <v>308.8</v>
      </c>
      <c r="D44" s="9" t="e">
        <f t="shared" si="2"/>
        <v>#VALUE!</v>
      </c>
      <c r="E44" s="9">
        <f t="shared" si="1"/>
        <v>1.3318898775506685</v>
      </c>
      <c r="F44" s="29" t="e">
        <f t="shared" si="3"/>
        <v>#VALUE!</v>
      </c>
      <c r="G44" s="8" t="e">
        <f t="shared" si="4"/>
        <v>#VALUE!</v>
      </c>
    </row>
    <row r="45" spans="1:7">
      <c r="A45" s="2" t="s">
        <v>43</v>
      </c>
      <c r="B45" s="4">
        <v>547.4</v>
      </c>
      <c r="C45" s="4">
        <v>1443.2</v>
      </c>
      <c r="D45" s="9">
        <f t="shared" si="2"/>
        <v>3.9765504115301069</v>
      </c>
      <c r="E45" s="9">
        <f t="shared" si="1"/>
        <v>6.224687406998461</v>
      </c>
      <c r="F45" s="29">
        <f t="shared" si="3"/>
        <v>163.64632809645602</v>
      </c>
      <c r="G45" s="8">
        <f t="shared" si="4"/>
        <v>5.2347171909766788</v>
      </c>
    </row>
    <row r="46" spans="1:7">
      <c r="A46" s="6" t="s">
        <v>44</v>
      </c>
      <c r="B46" s="57">
        <v>15487.6</v>
      </c>
      <c r="C46" s="57">
        <v>22740.3</v>
      </c>
      <c r="D46" s="7">
        <f t="shared" si="2"/>
        <v>112.50862651372616</v>
      </c>
      <c r="E46" s="7">
        <f t="shared" si="1"/>
        <v>98.081526497621326</v>
      </c>
      <c r="F46" s="8">
        <f t="shared" si="3"/>
        <v>46.829076164157122</v>
      </c>
      <c r="G46" s="8">
        <f t="shared" si="4"/>
        <v>2.0421457554925526</v>
      </c>
    </row>
    <row r="47" spans="1:7">
      <c r="A47" s="6" t="s">
        <v>45</v>
      </c>
      <c r="B47" s="57">
        <v>1962.7</v>
      </c>
      <c r="C47" s="57">
        <v>4912.3999999999996</v>
      </c>
      <c r="D47" s="7">
        <f t="shared" si="2"/>
        <v>14.257901886573149</v>
      </c>
      <c r="E47" s="7">
        <f t="shared" si="1"/>
        <v>21.187745577978962</v>
      </c>
      <c r="F47" s="8">
        <f t="shared" si="3"/>
        <v>150.28786875222906</v>
      </c>
      <c r="G47" s="8">
        <f t="shared" si="4"/>
        <v>4.9471177764711216</v>
      </c>
    </row>
    <row r="48" spans="1:7">
      <c r="A48" s="6" t="s">
        <v>46</v>
      </c>
      <c r="B48" s="57">
        <v>292.2</v>
      </c>
      <c r="C48" s="57">
        <v>5557.9</v>
      </c>
      <c r="D48" s="7">
        <f t="shared" si="2"/>
        <v>2.1226672090776346</v>
      </c>
      <c r="E48" s="7">
        <f t="shared" si="1"/>
        <v>23.97186123846781</v>
      </c>
      <c r="F48" s="8">
        <f t="shared" si="3"/>
        <v>1802.0876112251881</v>
      </c>
      <c r="G48" s="8">
        <f t="shared" si="4"/>
        <v>16.769097057030248</v>
      </c>
    </row>
    <row r="49" spans="1:7">
      <c r="A49" s="6" t="s">
        <v>47</v>
      </c>
      <c r="B49" s="57">
        <v>51.4</v>
      </c>
      <c r="C49" s="57">
        <v>200.7</v>
      </c>
      <c r="D49" s="7">
        <f t="shared" si="2"/>
        <v>0.37339183623063116</v>
      </c>
      <c r="E49" s="7">
        <f t="shared" si="1"/>
        <v>0.86564215811016554</v>
      </c>
      <c r="F49" s="8">
        <f t="shared" si="3"/>
        <v>290.46692607003888</v>
      </c>
      <c r="G49" s="8">
        <f t="shared" si="4"/>
        <v>7.4325819483728406</v>
      </c>
    </row>
    <row r="50" spans="1:7">
      <c r="A50" s="6" t="s">
        <v>48</v>
      </c>
      <c r="B50" s="57">
        <v>13765.7</v>
      </c>
      <c r="C50" s="57">
        <v>23185.1</v>
      </c>
      <c r="D50" s="7">
        <f t="shared" si="2"/>
        <v>100</v>
      </c>
      <c r="E50" s="7">
        <f t="shared" si="1"/>
        <v>100</v>
      </c>
      <c r="F50" s="8">
        <f t="shared" si="3"/>
        <v>68.426596540677181</v>
      </c>
      <c r="G50" s="8">
        <f t="shared" si="4"/>
        <v>2.7818312535671685</v>
      </c>
    </row>
  </sheetData>
  <mergeCells count="4">
    <mergeCell ref="A1:C1"/>
    <mergeCell ref="A2:C2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Enunciado</vt:lpstr>
      <vt:lpstr>Renta agraria</vt:lpstr>
      <vt:lpstr>Censo agrario</vt:lpstr>
      <vt:lpstr>Resultado final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2012-03-23T09:33:37Z</cp:lastPrinted>
  <dcterms:created xsi:type="dcterms:W3CDTF">2012-03-20T11:15:02Z</dcterms:created>
  <dcterms:modified xsi:type="dcterms:W3CDTF">2012-10-24T10:46:20Z</dcterms:modified>
</cp:coreProperties>
</file>