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can-my.sharepoint.com/personal/sanchezrl_unican_es/Documents/OCW/3_Ejercicios/5_Equipos/"/>
    </mc:Choice>
  </mc:AlternateContent>
  <bookViews>
    <workbookView xWindow="0" yWindow="0" windowWidth="19200" windowHeight="6470"/>
  </bookViews>
  <sheets>
    <sheet name="Ejercicio 1 con valor reventa" sheetId="1" r:id="rId1"/>
    <sheet name="Ejercicio 1 sin valor reven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K11" i="2"/>
  <c r="H11" i="2"/>
  <c r="N10" i="2"/>
  <c r="K10" i="2"/>
  <c r="H10" i="2"/>
  <c r="N9" i="2"/>
  <c r="K9" i="2"/>
  <c r="H9" i="2"/>
  <c r="D9" i="2"/>
  <c r="B9" i="2"/>
  <c r="D10" i="2" s="1"/>
  <c r="N8" i="2"/>
  <c r="K8" i="2"/>
  <c r="H8" i="2"/>
  <c r="N7" i="2"/>
  <c r="K7" i="2"/>
  <c r="H7" i="2"/>
  <c r="N6" i="2"/>
  <c r="K6" i="2"/>
  <c r="H6" i="2"/>
  <c r="N5" i="2"/>
  <c r="K5" i="2"/>
  <c r="H5" i="2"/>
  <c r="N4" i="2"/>
  <c r="K4" i="2"/>
  <c r="H4" i="2"/>
  <c r="B4" i="2"/>
  <c r="D5" i="2" s="1"/>
  <c r="N3" i="2"/>
  <c r="K3" i="2"/>
  <c r="H3" i="2"/>
  <c r="D3" i="2"/>
  <c r="C3" i="2"/>
  <c r="E3" i="2" s="1"/>
  <c r="G3" i="2" s="1"/>
  <c r="B3" i="2"/>
  <c r="D4" i="2" s="1"/>
  <c r="N11" i="1"/>
  <c r="K11" i="1"/>
  <c r="H11" i="1"/>
  <c r="N10" i="1"/>
  <c r="K10" i="1"/>
  <c r="H10" i="1"/>
  <c r="B10" i="1"/>
  <c r="D11" i="1" s="1"/>
  <c r="N9" i="1"/>
  <c r="K9" i="1"/>
  <c r="H9" i="1"/>
  <c r="D9" i="1"/>
  <c r="C9" i="1"/>
  <c r="E9" i="1" s="1"/>
  <c r="G9" i="1" s="1"/>
  <c r="B9" i="1"/>
  <c r="D10" i="1" s="1"/>
  <c r="N8" i="1"/>
  <c r="K8" i="1"/>
  <c r="H8" i="1"/>
  <c r="N7" i="1"/>
  <c r="K7" i="1"/>
  <c r="H7" i="1"/>
  <c r="N6" i="1"/>
  <c r="K6" i="1"/>
  <c r="H6" i="1"/>
  <c r="N5" i="1"/>
  <c r="K5" i="1"/>
  <c r="H5" i="1"/>
  <c r="B5" i="1"/>
  <c r="D6" i="1" s="1"/>
  <c r="N4" i="1"/>
  <c r="K4" i="1"/>
  <c r="H4" i="1"/>
  <c r="C4" i="1"/>
  <c r="E4" i="1" s="1"/>
  <c r="G4" i="1" s="1"/>
  <c r="B4" i="1"/>
  <c r="D5" i="1" s="1"/>
  <c r="N3" i="1"/>
  <c r="K3" i="1"/>
  <c r="H3" i="1"/>
  <c r="D3" i="1"/>
  <c r="C3" i="1"/>
  <c r="E3" i="1" s="1"/>
  <c r="G3" i="1" s="1"/>
  <c r="B3" i="1"/>
  <c r="D4" i="1" s="1"/>
  <c r="J4" i="1" l="1"/>
  <c r="L4" i="1" s="1"/>
  <c r="I4" i="1"/>
  <c r="J3" i="1"/>
  <c r="L3" i="1" s="1"/>
  <c r="M3" i="1" s="1"/>
  <c r="I3" i="1"/>
  <c r="J3" i="2"/>
  <c r="L3" i="2" s="1"/>
  <c r="M3" i="2" s="1"/>
  <c r="I3" i="2"/>
  <c r="J9" i="1"/>
  <c r="L9" i="1" s="1"/>
  <c r="I9" i="1"/>
  <c r="C5" i="1"/>
  <c r="E5" i="1" s="1"/>
  <c r="G5" i="1" s="1"/>
  <c r="B6" i="1"/>
  <c r="C10" i="1"/>
  <c r="E10" i="1" s="1"/>
  <c r="G10" i="1" s="1"/>
  <c r="B11" i="1"/>
  <c r="C11" i="1" s="1"/>
  <c r="E11" i="1" s="1"/>
  <c r="G11" i="1" s="1"/>
  <c r="C4" i="2"/>
  <c r="E4" i="2" s="1"/>
  <c r="G4" i="2" s="1"/>
  <c r="B5" i="2"/>
  <c r="C9" i="2"/>
  <c r="E9" i="2" s="1"/>
  <c r="G9" i="2" s="1"/>
  <c r="B10" i="2"/>
  <c r="C6" i="1"/>
  <c r="E6" i="1" s="1"/>
  <c r="G6" i="1" s="1"/>
  <c r="C5" i="2"/>
  <c r="E5" i="2" s="1"/>
  <c r="G5" i="2" s="1"/>
  <c r="I11" i="1" l="1"/>
  <c r="J11" i="1"/>
  <c r="L11" i="1" s="1"/>
  <c r="B11" i="2"/>
  <c r="C11" i="2" s="1"/>
  <c r="E11" i="2" s="1"/>
  <c r="G11" i="2" s="1"/>
  <c r="D11" i="2"/>
  <c r="I5" i="2"/>
  <c r="J5" i="2"/>
  <c r="L5" i="2" s="1"/>
  <c r="J9" i="2"/>
  <c r="L9" i="2" s="1"/>
  <c r="I9" i="2"/>
  <c r="J10" i="1"/>
  <c r="L10" i="1" s="1"/>
  <c r="I10" i="1"/>
  <c r="O3" i="1"/>
  <c r="M4" i="1"/>
  <c r="C10" i="2"/>
  <c r="E10" i="2" s="1"/>
  <c r="G10" i="2" s="1"/>
  <c r="B6" i="2"/>
  <c r="C6" i="2" s="1"/>
  <c r="E6" i="2" s="1"/>
  <c r="G6" i="2" s="1"/>
  <c r="D6" i="2"/>
  <c r="D7" i="1"/>
  <c r="B7" i="1"/>
  <c r="I6" i="1"/>
  <c r="J6" i="1"/>
  <c r="L6" i="1" s="1"/>
  <c r="J4" i="2"/>
  <c r="L4" i="2" s="1"/>
  <c r="I4" i="2"/>
  <c r="J5" i="1"/>
  <c r="L5" i="1" s="1"/>
  <c r="I5" i="1"/>
  <c r="O3" i="2"/>
  <c r="M4" i="2"/>
  <c r="I11" i="2" l="1"/>
  <c r="J11" i="2"/>
  <c r="L11" i="2" s="1"/>
  <c r="J6" i="2"/>
  <c r="L6" i="2" s="1"/>
  <c r="I6" i="2"/>
  <c r="M5" i="2"/>
  <c r="O4" i="2"/>
  <c r="C8" i="1"/>
  <c r="E8" i="1" s="1"/>
  <c r="G8" i="1" s="1"/>
  <c r="D8" i="1"/>
  <c r="C7" i="1"/>
  <c r="E7" i="1" s="1"/>
  <c r="G7" i="1" s="1"/>
  <c r="I10" i="2"/>
  <c r="J10" i="2"/>
  <c r="L10" i="2" s="1"/>
  <c r="B7" i="2"/>
  <c r="D7" i="2"/>
  <c r="C7" i="2"/>
  <c r="E7" i="2" s="1"/>
  <c r="G7" i="2" s="1"/>
  <c r="O4" i="1"/>
  <c r="M5" i="1"/>
  <c r="J7" i="2" l="1"/>
  <c r="L7" i="2" s="1"/>
  <c r="I7" i="2"/>
  <c r="J7" i="1"/>
  <c r="L7" i="1" s="1"/>
  <c r="I7" i="1"/>
  <c r="O5" i="2"/>
  <c r="M6" i="2"/>
  <c r="M6" i="1"/>
  <c r="O5" i="1"/>
  <c r="D8" i="2"/>
  <c r="C8" i="2"/>
  <c r="E8" i="2" s="1"/>
  <c r="G8" i="2" s="1"/>
  <c r="J8" i="1"/>
  <c r="L8" i="1" s="1"/>
  <c r="I8" i="1"/>
  <c r="M7" i="1" l="1"/>
  <c r="O6" i="1"/>
  <c r="J8" i="2"/>
  <c r="L8" i="2" s="1"/>
  <c r="I8" i="2"/>
  <c r="O6" i="2"/>
  <c r="M7" i="2"/>
  <c r="O7" i="2" l="1"/>
  <c r="M8" i="2"/>
  <c r="M8" i="1"/>
  <c r="O7" i="1"/>
  <c r="O8" i="2" l="1"/>
  <c r="M9" i="2"/>
  <c r="O8" i="1"/>
  <c r="M9" i="1"/>
  <c r="O9" i="1" l="1"/>
  <c r="M10" i="1"/>
  <c r="M10" i="2"/>
  <c r="O9" i="2"/>
  <c r="O10" i="2" l="1"/>
  <c r="M11" i="2"/>
  <c r="O11" i="2" s="1"/>
  <c r="O14" i="2" s="1"/>
  <c r="M11" i="1"/>
  <c r="O11" i="1" s="1"/>
  <c r="O10" i="1"/>
  <c r="O14" i="1" l="1"/>
</calcChain>
</file>

<file path=xl/sharedStrings.xml><?xml version="1.0" encoding="utf-8"?>
<sst xmlns="http://schemas.openxmlformats.org/spreadsheetml/2006/main" count="34" uniqueCount="15">
  <si>
    <t>Años</t>
  </si>
  <si>
    <t>Valor residual</t>
  </si>
  <si>
    <t>Amortización</t>
  </si>
  <si>
    <t>Intereses</t>
  </si>
  <si>
    <t>Coste de capital</t>
  </si>
  <si>
    <t>Gastos explotación</t>
  </si>
  <si>
    <t>Coste total</t>
  </si>
  <si>
    <t>(1+i)^(-n)</t>
  </si>
  <si>
    <t>Coste total actualizado</t>
  </si>
  <si>
    <t>(1+i)^n</t>
  </si>
  <si>
    <t>Coste acumulado</t>
  </si>
  <si>
    <t>a(n,i)</t>
  </si>
  <si>
    <t>Coste medio</t>
  </si>
  <si>
    <t>Tipo de interés</t>
  </si>
  <si>
    <t>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</si>
</sst>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2" borderId="0" xfId="0" applyNumberFormat="1" applyFill="1"/>
    <xf numFmtId="43" fontId="0" fillId="0" borderId="0" xfId="0" applyNumberFormat="1"/>
    <xf numFmtId="0" fontId="2" fillId="3" borderId="0" xfId="0" applyFont="1" applyFill="1"/>
    <xf numFmtId="43" fontId="2" fillId="3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130" zoomScaleNormal="130" workbookViewId="0">
      <selection activeCell="E25" sqref="E25"/>
    </sheetView>
  </sheetViews>
  <sheetFormatPr baseColWidth="10" defaultRowHeight="14.5" x14ac:dyDescent="0.35"/>
  <cols>
    <col min="1" max="1" width="14.26953125" bestFit="1" customWidth="1"/>
    <col min="2" max="2" width="13.26953125" bestFit="1" customWidth="1"/>
    <col min="5" max="5" width="15" bestFit="1" customWidth="1"/>
    <col min="6" max="6" width="17.81640625" bestFit="1" customWidth="1"/>
    <col min="9" max="9" width="21.26953125" bestFit="1" customWidth="1"/>
    <col min="12" max="13" width="13.7265625" bestFit="1" customWidth="1"/>
    <col min="15" max="15" width="13.72656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</v>
      </c>
      <c r="K1" t="s">
        <v>9</v>
      </c>
      <c r="L1" t="s">
        <v>8</v>
      </c>
      <c r="M1" t="s">
        <v>10</v>
      </c>
      <c r="N1" t="s">
        <v>11</v>
      </c>
      <c r="O1" t="s">
        <v>12</v>
      </c>
    </row>
    <row r="2" spans="1:15" x14ac:dyDescent="0.35">
      <c r="A2">
        <v>0</v>
      </c>
      <c r="B2">
        <v>500000</v>
      </c>
    </row>
    <row r="3" spans="1:15" x14ac:dyDescent="0.35">
      <c r="A3">
        <v>1</v>
      </c>
      <c r="B3">
        <f>B2/2</f>
        <v>250000</v>
      </c>
      <c r="C3">
        <f>B2-B3</f>
        <v>250000</v>
      </c>
      <c r="D3">
        <f>B2*$B$14</f>
        <v>50000</v>
      </c>
      <c r="E3">
        <f>C3+D3</f>
        <v>300000</v>
      </c>
      <c r="F3" s="1">
        <v>40000</v>
      </c>
      <c r="G3" s="2">
        <f>E3+F3</f>
        <v>340000</v>
      </c>
      <c r="H3">
        <f>(1+$B$14)^(-A3)</f>
        <v>0.90909090909090906</v>
      </c>
      <c r="I3" s="3">
        <f>G3*H3</f>
        <v>309090.90909090906</v>
      </c>
      <c r="J3" s="2">
        <f>G3</f>
        <v>340000</v>
      </c>
      <c r="K3">
        <f>(1+$B$14)^A3</f>
        <v>1.1000000000000001</v>
      </c>
      <c r="L3" s="3">
        <f>J3/K3</f>
        <v>309090.90909090906</v>
      </c>
      <c r="M3" s="4">
        <f>M2+L3</f>
        <v>309090.90909090906</v>
      </c>
      <c r="N3">
        <f>(1-(1+$B$14)^(-A3))/$B$14</f>
        <v>0.90909090909090939</v>
      </c>
      <c r="O3" s="4">
        <f>M3/N3</f>
        <v>339999.99999999983</v>
      </c>
    </row>
    <row r="4" spans="1:15" x14ac:dyDescent="0.35">
      <c r="A4">
        <v>2</v>
      </c>
      <c r="B4">
        <f t="shared" ref="B4:B7" si="0">B3/2</f>
        <v>125000</v>
      </c>
      <c r="C4">
        <f t="shared" ref="C4:C11" si="1">B3-B4</f>
        <v>125000</v>
      </c>
      <c r="D4">
        <f t="shared" ref="D4:D11" si="2">B3*$B$14</f>
        <v>25000</v>
      </c>
      <c r="E4">
        <f t="shared" ref="E4:E11" si="3">C4+D4</f>
        <v>150000</v>
      </c>
      <c r="F4" s="1">
        <v>45000</v>
      </c>
      <c r="G4" s="2">
        <f t="shared" ref="G4:G11" si="4">E4+F4</f>
        <v>195000</v>
      </c>
      <c r="H4">
        <f t="shared" ref="H4:H11" si="5">(1+$B$14)^(-A4)</f>
        <v>0.82644628099173545</v>
      </c>
      <c r="I4" s="3">
        <f t="shared" ref="I4:I11" si="6">G4*H4</f>
        <v>161157.02479338841</v>
      </c>
      <c r="J4" s="2">
        <f t="shared" ref="J4:J11" si="7">G4</f>
        <v>195000</v>
      </c>
      <c r="K4">
        <f t="shared" ref="K4:K11" si="8">(1+$B$14)^A4</f>
        <v>1.2100000000000002</v>
      </c>
      <c r="L4" s="3">
        <f t="shared" ref="L4:L11" si="9">J4/K4</f>
        <v>161157.02479338841</v>
      </c>
      <c r="M4" s="4">
        <f t="shared" ref="M4:M11" si="10">M3+L4</f>
        <v>470247.9338842975</v>
      </c>
      <c r="N4">
        <f t="shared" ref="N4:N11" si="11">(1-(1+$B$14)^(-A4))/$B$14</f>
        <v>1.7355371900826455</v>
      </c>
      <c r="O4" s="4">
        <f t="shared" ref="O4:O11" si="12">M4/N4</f>
        <v>270952.38095238083</v>
      </c>
    </row>
    <row r="5" spans="1:15" x14ac:dyDescent="0.35">
      <c r="A5">
        <v>3</v>
      </c>
      <c r="B5">
        <f t="shared" si="0"/>
        <v>62500</v>
      </c>
      <c r="C5">
        <f t="shared" si="1"/>
        <v>62500</v>
      </c>
      <c r="D5">
        <f t="shared" si="2"/>
        <v>12500</v>
      </c>
      <c r="E5">
        <f t="shared" si="3"/>
        <v>75000</v>
      </c>
      <c r="F5" s="1">
        <v>50000</v>
      </c>
      <c r="G5" s="2">
        <f t="shared" si="4"/>
        <v>125000</v>
      </c>
      <c r="H5">
        <f t="shared" si="5"/>
        <v>0.75131480090157754</v>
      </c>
      <c r="I5" s="3">
        <f t="shared" si="6"/>
        <v>93914.350112697197</v>
      </c>
      <c r="J5" s="2">
        <f t="shared" si="7"/>
        <v>125000</v>
      </c>
      <c r="K5">
        <f t="shared" si="8"/>
        <v>1.3310000000000004</v>
      </c>
      <c r="L5" s="3">
        <f t="shared" si="9"/>
        <v>93914.350112697197</v>
      </c>
      <c r="M5" s="4">
        <f t="shared" si="10"/>
        <v>564162.28399699472</v>
      </c>
      <c r="N5">
        <f t="shared" si="11"/>
        <v>2.4868519909842246</v>
      </c>
      <c r="O5" s="4">
        <f t="shared" si="12"/>
        <v>226858.00604229586</v>
      </c>
    </row>
    <row r="6" spans="1:15" x14ac:dyDescent="0.35">
      <c r="A6">
        <v>4</v>
      </c>
      <c r="B6">
        <f t="shared" si="0"/>
        <v>31250</v>
      </c>
      <c r="C6">
        <f t="shared" si="1"/>
        <v>31250</v>
      </c>
      <c r="D6">
        <f t="shared" si="2"/>
        <v>6250</v>
      </c>
      <c r="E6">
        <f t="shared" si="3"/>
        <v>37500</v>
      </c>
      <c r="F6" s="1">
        <v>58000</v>
      </c>
      <c r="G6" s="2">
        <f t="shared" si="4"/>
        <v>95500</v>
      </c>
      <c r="H6">
        <f t="shared" si="5"/>
        <v>0.68301345536507052</v>
      </c>
      <c r="I6" s="3">
        <f t="shared" si="6"/>
        <v>65227.784987364234</v>
      </c>
      <c r="J6" s="2">
        <f t="shared" si="7"/>
        <v>95500</v>
      </c>
      <c r="K6">
        <f t="shared" si="8"/>
        <v>1.4641000000000004</v>
      </c>
      <c r="L6" s="3">
        <f t="shared" si="9"/>
        <v>65227.784987364234</v>
      </c>
      <c r="M6" s="4">
        <f t="shared" si="10"/>
        <v>629390.06898435892</v>
      </c>
      <c r="N6">
        <f t="shared" si="11"/>
        <v>3.1698654463492946</v>
      </c>
      <c r="O6" s="4">
        <f t="shared" si="12"/>
        <v>198554.19090713197</v>
      </c>
    </row>
    <row r="7" spans="1:15" x14ac:dyDescent="0.35">
      <c r="A7">
        <v>5</v>
      </c>
      <c r="B7">
        <f t="shared" si="0"/>
        <v>15625</v>
      </c>
      <c r="C7">
        <f t="shared" si="1"/>
        <v>15625</v>
      </c>
      <c r="D7">
        <f t="shared" si="2"/>
        <v>3125</v>
      </c>
      <c r="E7">
        <f t="shared" si="3"/>
        <v>18750</v>
      </c>
      <c r="F7" s="1">
        <v>68000</v>
      </c>
      <c r="G7" s="2">
        <f t="shared" si="4"/>
        <v>86750</v>
      </c>
      <c r="H7">
        <f t="shared" si="5"/>
        <v>0.62092132305915493</v>
      </c>
      <c r="I7" s="3">
        <f t="shared" si="6"/>
        <v>53864.924775381689</v>
      </c>
      <c r="J7" s="2">
        <f t="shared" si="7"/>
        <v>86750</v>
      </c>
      <c r="K7">
        <f t="shared" si="8"/>
        <v>1.6105100000000006</v>
      </c>
      <c r="L7" s="3">
        <f t="shared" si="9"/>
        <v>53864.924775381696</v>
      </c>
      <c r="M7" s="4">
        <f t="shared" si="10"/>
        <v>683254.99375974061</v>
      </c>
      <c r="N7">
        <f t="shared" si="11"/>
        <v>3.7907867694084505</v>
      </c>
      <c r="O7" s="4">
        <f t="shared" si="12"/>
        <v>180240.94609424894</v>
      </c>
    </row>
    <row r="8" spans="1:15" x14ac:dyDescent="0.35">
      <c r="A8">
        <v>6</v>
      </c>
      <c r="B8">
        <v>10000</v>
      </c>
      <c r="C8">
        <f t="shared" si="1"/>
        <v>5625</v>
      </c>
      <c r="D8">
        <f t="shared" si="2"/>
        <v>1562.5</v>
      </c>
      <c r="E8">
        <f t="shared" si="3"/>
        <v>7187.5</v>
      </c>
      <c r="F8" s="1">
        <v>90000</v>
      </c>
      <c r="G8" s="2">
        <f t="shared" si="4"/>
        <v>97187.5</v>
      </c>
      <c r="H8">
        <f t="shared" si="5"/>
        <v>0.56447393005377722</v>
      </c>
      <c r="I8" s="3">
        <f t="shared" si="6"/>
        <v>54859.810077101472</v>
      </c>
      <c r="J8" s="2">
        <f t="shared" si="7"/>
        <v>97187.5</v>
      </c>
      <c r="K8">
        <f t="shared" si="8"/>
        <v>1.7715610000000008</v>
      </c>
      <c r="L8" s="3">
        <f t="shared" si="9"/>
        <v>54859.810077101465</v>
      </c>
      <c r="M8" s="4">
        <f t="shared" si="10"/>
        <v>738114.80383684207</v>
      </c>
      <c r="N8">
        <f t="shared" si="11"/>
        <v>4.3552606994622272</v>
      </c>
      <c r="O8" s="4">
        <f t="shared" si="12"/>
        <v>169476.60651588134</v>
      </c>
    </row>
    <row r="9" spans="1:15" x14ac:dyDescent="0.35">
      <c r="A9" s="5">
        <v>7</v>
      </c>
      <c r="B9">
        <f>B8</f>
        <v>10000</v>
      </c>
      <c r="C9">
        <f t="shared" si="1"/>
        <v>0</v>
      </c>
      <c r="D9">
        <f t="shared" si="2"/>
        <v>1000</v>
      </c>
      <c r="E9">
        <f t="shared" si="3"/>
        <v>1000</v>
      </c>
      <c r="F9" s="1">
        <v>120000</v>
      </c>
      <c r="G9" s="2">
        <f t="shared" si="4"/>
        <v>121000</v>
      </c>
      <c r="H9">
        <f t="shared" si="5"/>
        <v>0.51315811823070645</v>
      </c>
      <c r="I9" s="3">
        <f t="shared" si="6"/>
        <v>62092.132305915482</v>
      </c>
      <c r="J9" s="2">
        <f t="shared" si="7"/>
        <v>121000</v>
      </c>
      <c r="K9">
        <f t="shared" si="8"/>
        <v>1.9487171000000012</v>
      </c>
      <c r="L9" s="3">
        <f t="shared" si="9"/>
        <v>62092.132305915482</v>
      </c>
      <c r="M9" s="4">
        <f t="shared" si="10"/>
        <v>800206.93614275753</v>
      </c>
      <c r="N9">
        <f t="shared" si="11"/>
        <v>4.8684188176929348</v>
      </c>
      <c r="O9" s="6">
        <f t="shared" si="12"/>
        <v>164366.90558228569</v>
      </c>
    </row>
    <row r="10" spans="1:15" x14ac:dyDescent="0.35">
      <c r="A10">
        <v>8</v>
      </c>
      <c r="B10">
        <f t="shared" ref="B10:B11" si="13">B9</f>
        <v>10000</v>
      </c>
      <c r="C10">
        <f t="shared" si="1"/>
        <v>0</v>
      </c>
      <c r="D10">
        <f t="shared" si="2"/>
        <v>1000</v>
      </c>
      <c r="E10">
        <f t="shared" si="3"/>
        <v>1000</v>
      </c>
      <c r="F10" s="1">
        <v>170000</v>
      </c>
      <c r="G10" s="2">
        <f t="shared" si="4"/>
        <v>171000</v>
      </c>
      <c r="H10">
        <f t="shared" si="5"/>
        <v>0.46650738020973315</v>
      </c>
      <c r="I10" s="3">
        <f t="shared" si="6"/>
        <v>79772.762015864369</v>
      </c>
      <c r="J10" s="2">
        <f t="shared" si="7"/>
        <v>171000</v>
      </c>
      <c r="K10">
        <f t="shared" si="8"/>
        <v>2.1435888100000011</v>
      </c>
      <c r="L10" s="3">
        <f t="shared" si="9"/>
        <v>79772.762015864369</v>
      </c>
      <c r="M10" s="4">
        <f t="shared" si="10"/>
        <v>879979.6981586219</v>
      </c>
      <c r="N10">
        <f t="shared" si="11"/>
        <v>5.3349261979026679</v>
      </c>
      <c r="O10" s="4">
        <f t="shared" si="12"/>
        <v>164946.93000712371</v>
      </c>
    </row>
    <row r="11" spans="1:15" x14ac:dyDescent="0.35">
      <c r="A11">
        <v>9</v>
      </c>
      <c r="B11">
        <f t="shared" si="13"/>
        <v>10000</v>
      </c>
      <c r="C11">
        <f t="shared" si="1"/>
        <v>0</v>
      </c>
      <c r="D11">
        <f t="shared" si="2"/>
        <v>1000</v>
      </c>
      <c r="E11">
        <f t="shared" si="3"/>
        <v>1000</v>
      </c>
      <c r="F11" s="1">
        <v>260000</v>
      </c>
      <c r="G11" s="2">
        <f t="shared" si="4"/>
        <v>261000</v>
      </c>
      <c r="H11">
        <f t="shared" si="5"/>
        <v>0.42409761837248466</v>
      </c>
      <c r="I11" s="3">
        <f t="shared" si="6"/>
        <v>110689.4783952185</v>
      </c>
      <c r="J11" s="2">
        <f t="shared" si="7"/>
        <v>261000</v>
      </c>
      <c r="K11">
        <f t="shared" si="8"/>
        <v>2.3579476910000015</v>
      </c>
      <c r="L11" s="3">
        <f t="shared" si="9"/>
        <v>110689.4783952185</v>
      </c>
      <c r="M11" s="4">
        <f t="shared" si="10"/>
        <v>990669.1765538404</v>
      </c>
      <c r="N11">
        <f t="shared" si="11"/>
        <v>5.7590238162751524</v>
      </c>
      <c r="O11" s="4">
        <f t="shared" si="12"/>
        <v>172020.32986114474</v>
      </c>
    </row>
    <row r="14" spans="1:15" x14ac:dyDescent="0.35">
      <c r="A14" t="s">
        <v>13</v>
      </c>
      <c r="B14">
        <v>0.1</v>
      </c>
      <c r="N14" t="s">
        <v>14</v>
      </c>
      <c r="O14" s="4">
        <f>MIN(O3:O11)</f>
        <v>164366.90558228569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130" zoomScaleNormal="130" workbookViewId="0">
      <selection activeCell="D13" sqref="D13"/>
    </sheetView>
  </sheetViews>
  <sheetFormatPr baseColWidth="10" defaultRowHeight="14.5" x14ac:dyDescent="0.35"/>
  <cols>
    <col min="1" max="1" width="14.26953125" bestFit="1" customWidth="1"/>
    <col min="2" max="2" width="13.26953125" bestFit="1" customWidth="1"/>
    <col min="5" max="5" width="15" bestFit="1" customWidth="1"/>
    <col min="6" max="6" width="17.81640625" bestFit="1" customWidth="1"/>
    <col min="9" max="9" width="21.26953125" bestFit="1" customWidth="1"/>
    <col min="12" max="13" width="13.7265625" bestFit="1" customWidth="1"/>
    <col min="15" max="15" width="13.72656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</v>
      </c>
      <c r="K1" t="s">
        <v>9</v>
      </c>
      <c r="L1" t="s">
        <v>8</v>
      </c>
      <c r="M1" t="s">
        <v>10</v>
      </c>
      <c r="N1" t="s">
        <v>11</v>
      </c>
      <c r="O1" t="s">
        <v>12</v>
      </c>
    </row>
    <row r="2" spans="1:15" x14ac:dyDescent="0.35">
      <c r="A2">
        <v>0</v>
      </c>
      <c r="B2">
        <v>500000</v>
      </c>
    </row>
    <row r="3" spans="1:15" x14ac:dyDescent="0.35">
      <c r="A3">
        <v>1</v>
      </c>
      <c r="B3">
        <f>B2/2</f>
        <v>250000</v>
      </c>
      <c r="C3">
        <f>B2-B3</f>
        <v>250000</v>
      </c>
      <c r="D3">
        <f>B2*$B$14</f>
        <v>50000</v>
      </c>
      <c r="E3">
        <f>C3+D3</f>
        <v>300000</v>
      </c>
      <c r="F3" s="1">
        <v>40000</v>
      </c>
      <c r="G3" s="2">
        <f>E3+F3</f>
        <v>340000</v>
      </c>
      <c r="H3">
        <f>(1+$B$14)^(-A3)</f>
        <v>0.90909090909090906</v>
      </c>
      <c r="I3" s="3">
        <f>G3*H3</f>
        <v>309090.90909090906</v>
      </c>
      <c r="J3" s="2">
        <f>G3</f>
        <v>340000</v>
      </c>
      <c r="K3">
        <f>(1+$B$14)^A3</f>
        <v>1.1000000000000001</v>
      </c>
      <c r="L3" s="3">
        <f>J3/K3</f>
        <v>309090.90909090906</v>
      </c>
      <c r="M3" s="4">
        <f>M2+L3</f>
        <v>309090.90909090906</v>
      </c>
      <c r="N3">
        <f>(1-(1+$B$14)^(-A3))/$B$14</f>
        <v>0.90909090909090939</v>
      </c>
      <c r="O3" s="4">
        <f>M3/N3</f>
        <v>339999.99999999983</v>
      </c>
    </row>
    <row r="4" spans="1:15" x14ac:dyDescent="0.35">
      <c r="A4">
        <v>2</v>
      </c>
      <c r="B4">
        <f t="shared" ref="B4:B7" si="0">B3/2</f>
        <v>125000</v>
      </c>
      <c r="C4">
        <f t="shared" ref="C4:C11" si="1">B3-B4</f>
        <v>125000</v>
      </c>
      <c r="D4">
        <f t="shared" ref="D4:D11" si="2">B3*$B$14</f>
        <v>25000</v>
      </c>
      <c r="E4">
        <f t="shared" ref="E4:E11" si="3">C4+D4</f>
        <v>150000</v>
      </c>
      <c r="F4" s="1">
        <v>45000</v>
      </c>
      <c r="G4" s="2">
        <f t="shared" ref="G4:G11" si="4">E4+F4</f>
        <v>195000</v>
      </c>
      <c r="H4">
        <f t="shared" ref="H4:H11" si="5">(1+$B$14)^(-A4)</f>
        <v>0.82644628099173545</v>
      </c>
      <c r="I4" s="3">
        <f t="shared" ref="I4:I11" si="6">G4*H4</f>
        <v>161157.02479338841</v>
      </c>
      <c r="J4" s="2">
        <f t="shared" ref="J4:J11" si="7">G4</f>
        <v>195000</v>
      </c>
      <c r="K4">
        <f t="shared" ref="K4:K11" si="8">(1+$B$14)^A4</f>
        <v>1.2100000000000002</v>
      </c>
      <c r="L4" s="3">
        <f t="shared" ref="L4:L11" si="9">J4/K4</f>
        <v>161157.02479338841</v>
      </c>
      <c r="M4" s="4">
        <f t="shared" ref="M4:M11" si="10">M3+L4</f>
        <v>470247.9338842975</v>
      </c>
      <c r="N4">
        <f t="shared" ref="N4:N11" si="11">(1-(1+$B$14)^(-A4))/$B$14</f>
        <v>1.7355371900826455</v>
      </c>
      <c r="O4" s="4">
        <f t="shared" ref="O4:O11" si="12">M4/N4</f>
        <v>270952.38095238083</v>
      </c>
    </row>
    <row r="5" spans="1:15" x14ac:dyDescent="0.35">
      <c r="A5">
        <v>3</v>
      </c>
      <c r="B5">
        <f t="shared" si="0"/>
        <v>62500</v>
      </c>
      <c r="C5">
        <f t="shared" si="1"/>
        <v>62500</v>
      </c>
      <c r="D5">
        <f t="shared" si="2"/>
        <v>12500</v>
      </c>
      <c r="E5">
        <f t="shared" si="3"/>
        <v>75000</v>
      </c>
      <c r="F5" s="1">
        <v>50000</v>
      </c>
      <c r="G5" s="2">
        <f t="shared" si="4"/>
        <v>125000</v>
      </c>
      <c r="H5">
        <f t="shared" si="5"/>
        <v>0.75131480090157754</v>
      </c>
      <c r="I5" s="3">
        <f t="shared" si="6"/>
        <v>93914.350112697197</v>
      </c>
      <c r="J5" s="2">
        <f t="shared" si="7"/>
        <v>125000</v>
      </c>
      <c r="K5">
        <f t="shared" si="8"/>
        <v>1.3310000000000004</v>
      </c>
      <c r="L5" s="3">
        <f t="shared" si="9"/>
        <v>93914.350112697197</v>
      </c>
      <c r="M5" s="4">
        <f t="shared" si="10"/>
        <v>564162.28399699472</v>
      </c>
      <c r="N5">
        <f t="shared" si="11"/>
        <v>2.4868519909842246</v>
      </c>
      <c r="O5" s="4">
        <f t="shared" si="12"/>
        <v>226858.00604229586</v>
      </c>
    </row>
    <row r="6" spans="1:15" x14ac:dyDescent="0.35">
      <c r="A6">
        <v>4</v>
      </c>
      <c r="B6">
        <f t="shared" si="0"/>
        <v>31250</v>
      </c>
      <c r="C6">
        <f t="shared" si="1"/>
        <v>31250</v>
      </c>
      <c r="D6">
        <f t="shared" si="2"/>
        <v>6250</v>
      </c>
      <c r="E6">
        <f t="shared" si="3"/>
        <v>37500</v>
      </c>
      <c r="F6" s="1">
        <v>58000</v>
      </c>
      <c r="G6" s="2">
        <f t="shared" si="4"/>
        <v>95500</v>
      </c>
      <c r="H6">
        <f t="shared" si="5"/>
        <v>0.68301345536507052</v>
      </c>
      <c r="I6" s="3">
        <f t="shared" si="6"/>
        <v>65227.784987364234</v>
      </c>
      <c r="J6" s="2">
        <f t="shared" si="7"/>
        <v>95500</v>
      </c>
      <c r="K6">
        <f t="shared" si="8"/>
        <v>1.4641000000000004</v>
      </c>
      <c r="L6" s="3">
        <f t="shared" si="9"/>
        <v>65227.784987364234</v>
      </c>
      <c r="M6" s="4">
        <f t="shared" si="10"/>
        <v>629390.06898435892</v>
      </c>
      <c r="N6">
        <f t="shared" si="11"/>
        <v>3.1698654463492946</v>
      </c>
      <c r="O6" s="4">
        <f t="shared" si="12"/>
        <v>198554.19090713197</v>
      </c>
    </row>
    <row r="7" spans="1:15" x14ac:dyDescent="0.35">
      <c r="A7">
        <v>5</v>
      </c>
      <c r="B7">
        <f t="shared" si="0"/>
        <v>15625</v>
      </c>
      <c r="C7">
        <f t="shared" si="1"/>
        <v>15625</v>
      </c>
      <c r="D7">
        <f t="shared" si="2"/>
        <v>3125</v>
      </c>
      <c r="E7">
        <f t="shared" si="3"/>
        <v>18750</v>
      </c>
      <c r="F7" s="1">
        <v>68000</v>
      </c>
      <c r="G7" s="2">
        <f t="shared" si="4"/>
        <v>86750</v>
      </c>
      <c r="H7">
        <f t="shared" si="5"/>
        <v>0.62092132305915493</v>
      </c>
      <c r="I7" s="3">
        <f t="shared" si="6"/>
        <v>53864.924775381689</v>
      </c>
      <c r="J7" s="2">
        <f t="shared" si="7"/>
        <v>86750</v>
      </c>
      <c r="K7">
        <f t="shared" si="8"/>
        <v>1.6105100000000006</v>
      </c>
      <c r="L7" s="3">
        <f t="shared" si="9"/>
        <v>53864.924775381696</v>
      </c>
      <c r="M7" s="4">
        <f t="shared" si="10"/>
        <v>683254.99375974061</v>
      </c>
      <c r="N7">
        <f t="shared" si="11"/>
        <v>3.7907867694084505</v>
      </c>
      <c r="O7" s="4">
        <f t="shared" si="12"/>
        <v>180240.94609424894</v>
      </c>
    </row>
    <row r="8" spans="1:15" x14ac:dyDescent="0.35">
      <c r="A8">
        <v>6</v>
      </c>
      <c r="B8">
        <v>0</v>
      </c>
      <c r="C8">
        <f t="shared" si="1"/>
        <v>15625</v>
      </c>
      <c r="D8">
        <f t="shared" si="2"/>
        <v>1562.5</v>
      </c>
      <c r="E8">
        <f t="shared" si="3"/>
        <v>17187.5</v>
      </c>
      <c r="F8" s="1">
        <v>90000</v>
      </c>
      <c r="G8" s="2">
        <f t="shared" si="4"/>
        <v>107187.5</v>
      </c>
      <c r="H8">
        <f t="shared" si="5"/>
        <v>0.56447393005377722</v>
      </c>
      <c r="I8" s="3">
        <f t="shared" si="6"/>
        <v>60504.549377639247</v>
      </c>
      <c r="J8" s="2">
        <f t="shared" si="7"/>
        <v>107187.5</v>
      </c>
      <c r="K8">
        <f t="shared" si="8"/>
        <v>1.7715610000000008</v>
      </c>
      <c r="L8" s="3">
        <f t="shared" si="9"/>
        <v>60504.54937763924</v>
      </c>
      <c r="M8" s="4">
        <f t="shared" si="10"/>
        <v>743759.54313737981</v>
      </c>
      <c r="N8">
        <f t="shared" si="11"/>
        <v>4.3552606994622272</v>
      </c>
      <c r="O8" s="4">
        <f t="shared" si="12"/>
        <v>170772.68031950801</v>
      </c>
    </row>
    <row r="9" spans="1:15" x14ac:dyDescent="0.35">
      <c r="A9" s="5">
        <v>7</v>
      </c>
      <c r="B9">
        <f>B8</f>
        <v>0</v>
      </c>
      <c r="C9">
        <f t="shared" si="1"/>
        <v>0</v>
      </c>
      <c r="D9">
        <f t="shared" si="2"/>
        <v>0</v>
      </c>
      <c r="E9">
        <f t="shared" si="3"/>
        <v>0</v>
      </c>
      <c r="F9" s="1">
        <v>120000</v>
      </c>
      <c r="G9" s="2">
        <f t="shared" si="4"/>
        <v>120000</v>
      </c>
      <c r="H9">
        <f t="shared" si="5"/>
        <v>0.51315811823070645</v>
      </c>
      <c r="I9" s="3">
        <f t="shared" si="6"/>
        <v>61578.974187684777</v>
      </c>
      <c r="J9" s="2">
        <f t="shared" si="7"/>
        <v>120000</v>
      </c>
      <c r="K9">
        <f t="shared" si="8"/>
        <v>1.9487171000000012</v>
      </c>
      <c r="L9" s="3">
        <f t="shared" si="9"/>
        <v>61578.974187684769</v>
      </c>
      <c r="M9" s="4">
        <f t="shared" si="10"/>
        <v>805338.51732506463</v>
      </c>
      <c r="N9">
        <f t="shared" si="11"/>
        <v>4.8684188176929348</v>
      </c>
      <c r="O9" s="6">
        <f t="shared" si="12"/>
        <v>165420.96057929166</v>
      </c>
    </row>
    <row r="10" spans="1:15" x14ac:dyDescent="0.35">
      <c r="A10">
        <v>8</v>
      </c>
      <c r="B10">
        <f t="shared" ref="B10:B11" si="13">B9</f>
        <v>0</v>
      </c>
      <c r="C10">
        <f t="shared" si="1"/>
        <v>0</v>
      </c>
      <c r="D10">
        <f t="shared" si="2"/>
        <v>0</v>
      </c>
      <c r="E10">
        <f t="shared" si="3"/>
        <v>0</v>
      </c>
      <c r="F10" s="1">
        <v>170000</v>
      </c>
      <c r="G10" s="2">
        <f t="shared" si="4"/>
        <v>170000</v>
      </c>
      <c r="H10">
        <f t="shared" si="5"/>
        <v>0.46650738020973315</v>
      </c>
      <c r="I10" s="3">
        <f t="shared" si="6"/>
        <v>79306.254635654637</v>
      </c>
      <c r="J10" s="2">
        <f t="shared" si="7"/>
        <v>170000</v>
      </c>
      <c r="K10">
        <f t="shared" si="8"/>
        <v>2.1435888100000011</v>
      </c>
      <c r="L10" s="3">
        <f t="shared" si="9"/>
        <v>79306.254635654637</v>
      </c>
      <c r="M10" s="4">
        <f t="shared" si="10"/>
        <v>884644.77196071926</v>
      </c>
      <c r="N10">
        <f t="shared" si="11"/>
        <v>5.3349261979026679</v>
      </c>
      <c r="O10" s="4">
        <f t="shared" si="12"/>
        <v>165821.37018287185</v>
      </c>
    </row>
    <row r="11" spans="1:15" x14ac:dyDescent="0.35">
      <c r="A11">
        <v>9</v>
      </c>
      <c r="B11">
        <f t="shared" si="13"/>
        <v>0</v>
      </c>
      <c r="C11">
        <f t="shared" si="1"/>
        <v>0</v>
      </c>
      <c r="D11">
        <f t="shared" si="2"/>
        <v>0</v>
      </c>
      <c r="E11">
        <f t="shared" si="3"/>
        <v>0</v>
      </c>
      <c r="F11" s="1">
        <v>260000</v>
      </c>
      <c r="G11" s="2">
        <f t="shared" si="4"/>
        <v>260000</v>
      </c>
      <c r="H11">
        <f t="shared" si="5"/>
        <v>0.42409761837248466</v>
      </c>
      <c r="I11" s="3">
        <f t="shared" si="6"/>
        <v>110265.38077684601</v>
      </c>
      <c r="J11" s="2">
        <f t="shared" si="7"/>
        <v>260000</v>
      </c>
      <c r="K11">
        <f t="shared" si="8"/>
        <v>2.3579476910000015</v>
      </c>
      <c r="L11" s="3">
        <f t="shared" si="9"/>
        <v>110265.38077684601</v>
      </c>
      <c r="M11" s="4">
        <f t="shared" si="10"/>
        <v>994910.15273756522</v>
      </c>
      <c r="N11">
        <f t="shared" si="11"/>
        <v>5.7590238162751524</v>
      </c>
      <c r="O11" s="4">
        <f t="shared" si="12"/>
        <v>172756.7352518882</v>
      </c>
    </row>
    <row r="14" spans="1:15" x14ac:dyDescent="0.35">
      <c r="A14" t="s">
        <v>13</v>
      </c>
      <c r="B14">
        <v>0.1</v>
      </c>
      <c r="N14" t="s">
        <v>14</v>
      </c>
      <c r="O14" s="4">
        <f>MIN(O3:O11)</f>
        <v>165420.96057929166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1 con valor reventa</vt:lpstr>
      <vt:lpstr>Ejercicio 1 sin valor reventa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2018-08-27T10:07:07Z</dcterms:created>
  <dcterms:modified xsi:type="dcterms:W3CDTF">2018-08-27T10:07:55Z</dcterms:modified>
</cp:coreProperties>
</file>